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5" activeTab="7"/>
  </bookViews>
  <sheets>
    <sheet name="SCHOOL RESULT" sheetId="1" r:id="rId1"/>
    <sheet name="TOPPERS" sheetId="20" r:id="rId2"/>
    <sheet name="RANGE" sheetId="3" r:id="rId3"/>
    <sheet name="MATHS(041+241)" sheetId="28" r:id="rId4"/>
    <sheet name="ENGLISH(184)" sheetId="4" r:id="rId5"/>
    <sheet name="SANSKRIT(122)" sheetId="22" r:id="rId6"/>
    <sheet name="SCIENCE(086)" sheetId="26" r:id="rId7"/>
    <sheet name="S.ST.(087)" sheetId="27" r:id="rId8"/>
    <sheet name="HINDI(002)" sheetId="23" r:id="rId9"/>
    <sheet name="MATHS STANDARD(041)" sheetId="24" r:id="rId10"/>
    <sheet name="MATHS BASIC(241)" sheetId="25" r:id="rId11"/>
  </sheets>
  <definedNames>
    <definedName name="_xlnm._FilterDatabase" localSheetId="2" hidden="1">RANGE!$Z$1:$Z$62</definedName>
    <definedName name="_xlnm._FilterDatabase" localSheetId="1" hidden="1">TOPPERS!$B$1:$T$50</definedName>
  </definedNames>
  <calcPr calcId="145621"/>
</workbook>
</file>

<file path=xl/calcChain.xml><?xml version="1.0" encoding="utf-8"?>
<calcChain xmlns="http://schemas.openxmlformats.org/spreadsheetml/2006/main">
  <c r="I17" i="28" l="1"/>
  <c r="J10" i="28"/>
  <c r="I10" i="28"/>
  <c r="H10" i="28"/>
  <c r="G10" i="28"/>
  <c r="F10" i="28"/>
  <c r="E10" i="28"/>
  <c r="D10" i="28"/>
  <c r="C10" i="28"/>
  <c r="B10" i="28"/>
  <c r="K8" i="28"/>
  <c r="K10" i="28" l="1"/>
  <c r="B12" i="28" s="1"/>
  <c r="S3" i="20"/>
  <c r="T3" i="20" s="1"/>
  <c r="S4" i="20"/>
  <c r="T4" i="20" s="1"/>
  <c r="S5" i="20"/>
  <c r="T5" i="20" s="1"/>
  <c r="S6" i="20"/>
  <c r="T6" i="20" s="1"/>
  <c r="S7" i="20"/>
  <c r="T7" i="20" s="1"/>
  <c r="S8" i="20"/>
  <c r="T8" i="20" s="1"/>
  <c r="S9" i="20"/>
  <c r="T9" i="20" s="1"/>
  <c r="S10" i="20"/>
  <c r="T10" i="20" s="1"/>
  <c r="S11" i="20"/>
  <c r="T11" i="20" s="1"/>
  <c r="S12" i="20"/>
  <c r="T12" i="20" s="1"/>
  <c r="S13" i="20"/>
  <c r="T13" i="20" s="1"/>
  <c r="S14" i="20"/>
  <c r="T14" i="20" s="1"/>
  <c r="S15" i="20"/>
  <c r="T15" i="20" s="1"/>
  <c r="S16" i="20"/>
  <c r="T16" i="20" s="1"/>
  <c r="S17" i="20"/>
  <c r="T17" i="20" s="1"/>
  <c r="S18" i="20"/>
  <c r="T18" i="20" s="1"/>
  <c r="S20" i="20"/>
  <c r="T20" i="20" s="1"/>
  <c r="S21" i="20"/>
  <c r="T21" i="20" s="1"/>
  <c r="S23" i="20"/>
  <c r="T23" i="20" s="1"/>
  <c r="S24" i="20"/>
  <c r="T24" i="20" s="1"/>
  <c r="S26" i="20"/>
  <c r="T26" i="20" s="1"/>
  <c r="S27" i="20"/>
  <c r="T27" i="20" s="1"/>
  <c r="S28" i="20"/>
  <c r="T28" i="20" s="1"/>
  <c r="S29" i="20"/>
  <c r="T29" i="20" s="1"/>
  <c r="S30" i="20"/>
  <c r="T30" i="20" s="1"/>
  <c r="S31" i="20"/>
  <c r="T31" i="20" s="1"/>
  <c r="S32" i="20"/>
  <c r="T32" i="20" s="1"/>
  <c r="S33" i="20"/>
  <c r="T33" i="20" s="1"/>
  <c r="S34" i="20"/>
  <c r="T34" i="20" s="1"/>
  <c r="S19" i="20"/>
  <c r="T19" i="20" s="1"/>
  <c r="S37" i="20"/>
  <c r="T37" i="20" s="1"/>
  <c r="S38" i="20"/>
  <c r="T38" i="20" s="1"/>
  <c r="S41" i="20"/>
  <c r="T41" i="20" s="1"/>
  <c r="S44" i="20"/>
  <c r="T44" i="20" s="1"/>
  <c r="S45" i="20"/>
  <c r="T45" i="20" s="1"/>
  <c r="S49" i="20"/>
  <c r="T49" i="20" s="1"/>
  <c r="S22" i="20"/>
  <c r="T22" i="20" s="1"/>
  <c r="S25" i="20"/>
  <c r="T25" i="20" s="1"/>
  <c r="S35" i="20"/>
  <c r="T35" i="20" s="1"/>
  <c r="S39" i="20"/>
  <c r="T39" i="20" s="1"/>
  <c r="S36" i="20"/>
  <c r="T36" i="20" s="1"/>
  <c r="S40" i="20"/>
  <c r="T40" i="20" s="1"/>
  <c r="S43" i="20"/>
  <c r="T43" i="20" s="1"/>
  <c r="S42" i="20"/>
  <c r="T42" i="20" s="1"/>
  <c r="S46" i="20"/>
  <c r="T46" i="20" s="1"/>
  <c r="S47" i="20"/>
  <c r="T47" i="20" s="1"/>
  <c r="S48" i="20"/>
  <c r="T48" i="20" s="1"/>
  <c r="S50" i="20"/>
  <c r="T50" i="20" s="1"/>
  <c r="V10" i="1"/>
  <c r="AI10" i="3"/>
  <c r="AH10" i="3"/>
  <c r="AG10" i="3"/>
  <c r="AF10" i="3"/>
  <c r="AE10" i="3"/>
  <c r="AD10" i="3"/>
  <c r="AC10" i="3"/>
  <c r="AB10" i="3"/>
  <c r="I17" i="27"/>
  <c r="J10" i="27"/>
  <c r="I10" i="27"/>
  <c r="H10" i="27"/>
  <c r="G10" i="27"/>
  <c r="F10" i="27"/>
  <c r="E10" i="27"/>
  <c r="D10" i="27"/>
  <c r="C10" i="27"/>
  <c r="K10" i="27" s="1"/>
  <c r="B12" i="27" s="1"/>
  <c r="B10" i="27"/>
  <c r="K8" i="27"/>
  <c r="I17" i="26"/>
  <c r="J10" i="26"/>
  <c r="I10" i="26"/>
  <c r="H10" i="26"/>
  <c r="G10" i="26"/>
  <c r="F10" i="26"/>
  <c r="E10" i="26"/>
  <c r="D10" i="26"/>
  <c r="C10" i="26"/>
  <c r="B10" i="26"/>
  <c r="K8" i="26"/>
  <c r="I17" i="25"/>
  <c r="J10" i="25"/>
  <c r="I10" i="25"/>
  <c r="H10" i="25"/>
  <c r="G10" i="25"/>
  <c r="F10" i="25"/>
  <c r="E10" i="25"/>
  <c r="D10" i="25"/>
  <c r="C10" i="25"/>
  <c r="B10" i="25"/>
  <c r="K8" i="25"/>
  <c r="I17" i="24"/>
  <c r="J10" i="24"/>
  <c r="I10" i="24"/>
  <c r="H10" i="24"/>
  <c r="G10" i="24"/>
  <c r="F10" i="24"/>
  <c r="E10" i="24"/>
  <c r="D10" i="24"/>
  <c r="C10" i="24"/>
  <c r="B10" i="24"/>
  <c r="K8" i="24"/>
  <c r="I17" i="23"/>
  <c r="J10" i="23"/>
  <c r="I10" i="23"/>
  <c r="H10" i="23"/>
  <c r="G10" i="23"/>
  <c r="F10" i="23"/>
  <c r="E10" i="23"/>
  <c r="D10" i="23"/>
  <c r="C10" i="23"/>
  <c r="K10" i="23" s="1"/>
  <c r="B12" i="23" s="1"/>
  <c r="B10" i="23"/>
  <c r="K8" i="23"/>
  <c r="I17" i="22"/>
  <c r="J10" i="22"/>
  <c r="I10" i="22"/>
  <c r="H10" i="22"/>
  <c r="G10" i="22"/>
  <c r="F10" i="22"/>
  <c r="E10" i="22"/>
  <c r="D10" i="22"/>
  <c r="C10" i="22"/>
  <c r="B10" i="22"/>
  <c r="K8" i="22"/>
  <c r="I17" i="4"/>
  <c r="K8" i="4"/>
  <c r="C10" i="4"/>
  <c r="D10" i="4"/>
  <c r="E10" i="4"/>
  <c r="F10" i="4"/>
  <c r="G10" i="4"/>
  <c r="H10" i="4"/>
  <c r="I10" i="4"/>
  <c r="J10" i="4"/>
  <c r="B10" i="4"/>
  <c r="S2" i="20"/>
  <c r="T2" i="20" s="1"/>
  <c r="AF24" i="3"/>
  <c r="AE24" i="3"/>
  <c r="AD24" i="3"/>
  <c r="AC24" i="3"/>
  <c r="AB24" i="3"/>
  <c r="AG24" i="3" s="1"/>
  <c r="AF23" i="3"/>
  <c r="AE23" i="3"/>
  <c r="AD23" i="3"/>
  <c r="AC23" i="3"/>
  <c r="AB23" i="3"/>
  <c r="AG23" i="3" s="1"/>
  <c r="AF22" i="3"/>
  <c r="AE22" i="3"/>
  <c r="AD22" i="3"/>
  <c r="AC22" i="3"/>
  <c r="AB22" i="3"/>
  <c r="AG22" i="3" s="1"/>
  <c r="AF21" i="3"/>
  <c r="AE21" i="3"/>
  <c r="AD21" i="3"/>
  <c r="AC21" i="3"/>
  <c r="AB21" i="3"/>
  <c r="AG21" i="3" s="1"/>
  <c r="AF20" i="3"/>
  <c r="AE20" i="3"/>
  <c r="AD20" i="3"/>
  <c r="AC20" i="3"/>
  <c r="AB20" i="3"/>
  <c r="AG20" i="3" s="1"/>
  <c r="AF19" i="3"/>
  <c r="AE19" i="3"/>
  <c r="AD19" i="3"/>
  <c r="AC19" i="3"/>
  <c r="AB19" i="3"/>
  <c r="AG19" i="3" s="1"/>
  <c r="AF18" i="3"/>
  <c r="AE18" i="3"/>
  <c r="AD18" i="3"/>
  <c r="AC18" i="3"/>
  <c r="AB18" i="3"/>
  <c r="AG18" i="3" s="1"/>
  <c r="AI9" i="3"/>
  <c r="AH9" i="3"/>
  <c r="AG9" i="3"/>
  <c r="AF9" i="3"/>
  <c r="AE9" i="3"/>
  <c r="AD9" i="3"/>
  <c r="AC9" i="3"/>
  <c r="AB9" i="3"/>
  <c r="AJ9" i="3" s="1"/>
  <c r="AI8" i="3"/>
  <c r="AH8" i="3"/>
  <c r="AG8" i="3"/>
  <c r="AF8" i="3"/>
  <c r="AE8" i="3"/>
  <c r="AD8" i="3"/>
  <c r="AC8" i="3"/>
  <c r="AB8" i="3"/>
  <c r="AJ8" i="3" s="1"/>
  <c r="AI7" i="3"/>
  <c r="AH7" i="3"/>
  <c r="AG7" i="3"/>
  <c r="AF7" i="3"/>
  <c r="AE7" i="3"/>
  <c r="AD7" i="3"/>
  <c r="AC7" i="3"/>
  <c r="AB7" i="3"/>
  <c r="AJ7" i="3" s="1"/>
  <c r="AI6" i="3"/>
  <c r="AH6" i="3"/>
  <c r="AG6" i="3"/>
  <c r="AF6" i="3"/>
  <c r="AE6" i="3"/>
  <c r="AD6" i="3"/>
  <c r="AC6" i="3"/>
  <c r="AB6" i="3"/>
  <c r="AJ6" i="3" s="1"/>
  <c r="AI5" i="3"/>
  <c r="AH5" i="3"/>
  <c r="AG5" i="3"/>
  <c r="AF5" i="3"/>
  <c r="AE5" i="3"/>
  <c r="AD5" i="3"/>
  <c r="AC5" i="3"/>
  <c r="AB5" i="3"/>
  <c r="AJ5" i="3" s="1"/>
  <c r="AI4" i="3"/>
  <c r="AH4" i="3"/>
  <c r="AG4" i="3"/>
  <c r="AF4" i="3"/>
  <c r="AE4" i="3"/>
  <c r="AD4" i="3"/>
  <c r="AC4" i="3"/>
  <c r="AB4" i="3"/>
  <c r="AJ4" i="3" s="1"/>
  <c r="AI3" i="3"/>
  <c r="AH3" i="3"/>
  <c r="AG3" i="3"/>
  <c r="AF3" i="3"/>
  <c r="AE3" i="3"/>
  <c r="AD3" i="3"/>
  <c r="AC3" i="3"/>
  <c r="AB3" i="3"/>
  <c r="AJ3" i="3" s="1"/>
  <c r="K10" i="4" l="1"/>
  <c r="B12" i="4" s="1"/>
  <c r="K10" i="26"/>
  <c r="B12" i="26" s="1"/>
  <c r="K10" i="25"/>
  <c r="B12" i="25" s="1"/>
  <c r="K10" i="24"/>
  <c r="B12" i="24" s="1"/>
  <c r="K10" i="22"/>
  <c r="B12" i="22" s="1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3" i="3"/>
  <c r="Y4" i="3"/>
  <c r="Y5" i="3"/>
  <c r="Y6" i="3"/>
  <c r="Y7" i="3"/>
  <c r="Y8" i="3"/>
  <c r="Y9" i="3"/>
  <c r="Y10" i="3"/>
  <c r="Y11" i="3"/>
  <c r="Y12" i="3"/>
  <c r="Y13" i="3"/>
  <c r="Y2" i="3"/>
  <c r="Z12" i="3" l="1"/>
  <c r="Z5" i="3"/>
  <c r="Z6" i="3"/>
  <c r="Z8" i="3"/>
  <c r="Z7" i="3"/>
  <c r="Z16" i="3"/>
  <c r="Z2" i="3"/>
  <c r="Z11" i="3"/>
  <c r="Z13" i="3"/>
  <c r="Z28" i="3"/>
  <c r="Z30" i="3"/>
  <c r="Z9" i="3"/>
  <c r="Z27" i="3"/>
  <c r="Z21" i="3"/>
  <c r="Z38" i="3"/>
  <c r="Z18" i="3"/>
  <c r="Z33" i="3"/>
  <c r="Z36" i="3" l="1"/>
  <c r="Z50" i="3"/>
  <c r="Z46" i="3"/>
  <c r="Z48" i="3"/>
  <c r="Z43" i="3"/>
  <c r="Z42" i="3"/>
  <c r="Z40" i="3"/>
  <c r="Z25" i="3"/>
  <c r="Z22" i="3"/>
  <c r="Z47" i="3"/>
  <c r="Z19" i="3"/>
  <c r="Z39" i="3"/>
  <c r="Z35" i="3"/>
  <c r="Z37" i="3"/>
  <c r="Z29" i="3"/>
  <c r="Z32" i="3"/>
  <c r="Z31" i="3"/>
  <c r="Z4" i="3"/>
  <c r="Z45" i="3"/>
  <c r="Z41" i="3"/>
  <c r="Z15" i="3"/>
  <c r="Z26" i="3"/>
  <c r="Z49" i="3"/>
  <c r="Z3" i="3"/>
  <c r="Z24" i="3"/>
  <c r="Z34" i="3"/>
  <c r="Z14" i="3"/>
  <c r="Z20" i="3"/>
  <c r="Z44" i="3"/>
  <c r="Z17" i="3"/>
  <c r="Z23" i="3"/>
  <c r="Z10" i="3"/>
  <c r="S41" i="1" l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40" i="1"/>
  <c r="T40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" i="1"/>
  <c r="T4" i="1" s="1"/>
  <c r="V5" i="1" l="1"/>
  <c r="V8" i="1"/>
  <c r="V7" i="1"/>
  <c r="V6" i="1"/>
  <c r="V9" i="1"/>
</calcChain>
</file>

<file path=xl/sharedStrings.xml><?xml version="1.0" encoding="utf-8"?>
<sst xmlns="http://schemas.openxmlformats.org/spreadsheetml/2006/main" count="1309" uniqueCount="106">
  <si>
    <t>F</t>
  </si>
  <si>
    <t>A1</t>
  </si>
  <si>
    <t>B1</t>
  </si>
  <si>
    <t>B2</t>
  </si>
  <si>
    <t>M</t>
  </si>
  <si>
    <t>A2</t>
  </si>
  <si>
    <t>C1</t>
  </si>
  <si>
    <t>C2</t>
  </si>
  <si>
    <t>D2</t>
  </si>
  <si>
    <t>D1</t>
  </si>
  <si>
    <t>TOTAL MARKS</t>
  </si>
  <si>
    <t>%AGE MARKS</t>
  </si>
  <si>
    <t>45-59.99</t>
  </si>
  <si>
    <t>60-74.99</t>
  </si>
  <si>
    <t>75-90</t>
  </si>
  <si>
    <t>Above 90</t>
  </si>
  <si>
    <t>Range</t>
  </si>
  <si>
    <t>No. of students</t>
  </si>
  <si>
    <t>33-44.99</t>
  </si>
  <si>
    <t>TOTAL</t>
  </si>
  <si>
    <t>KENDRIYA VIDYALAYA DANTEWADA</t>
  </si>
  <si>
    <t>33 - 44.99</t>
  </si>
  <si>
    <t>45 - 59.99</t>
  </si>
  <si>
    <t>60 - 74.99</t>
  </si>
  <si>
    <t>75 - 90</t>
  </si>
  <si>
    <t>SUB.CODE</t>
  </si>
  <si>
    <t>SUB. CODE</t>
  </si>
  <si>
    <t>KENDRIYA VIDYALAYA, DANTEWADA</t>
  </si>
  <si>
    <t>RAIPUR REGION</t>
  </si>
  <si>
    <t xml:space="preserve">GRADE </t>
  </si>
  <si>
    <t>NO. OF STUDENTS</t>
  </si>
  <si>
    <t>WN</t>
  </si>
  <si>
    <t>E</t>
  </si>
  <si>
    <t>PI</t>
  </si>
  <si>
    <t>PERCENTAGE</t>
  </si>
  <si>
    <t>33% - 44.9%</t>
  </si>
  <si>
    <t>45% - 59.9%</t>
  </si>
  <si>
    <t>60% - 74.9%</t>
  </si>
  <si>
    <t>ROLL NO.</t>
  </si>
  <si>
    <t xml:space="preserve">SCHOOL P.I.= </t>
  </si>
  <si>
    <t>AKANKSHA MISHRA</t>
  </si>
  <si>
    <t>DEEPALI KASHYAP</t>
  </si>
  <si>
    <t>RANJEETA SAHA</t>
  </si>
  <si>
    <t>SADHANA PATEL</t>
  </si>
  <si>
    <t>YAMINI YADAV</t>
  </si>
  <si>
    <t>PALAK JURRI</t>
  </si>
  <si>
    <t>GOURAV KUMAR THAKUR</t>
  </si>
  <si>
    <t>OMJEE CHAUDHARY</t>
  </si>
  <si>
    <t>UTKARSH KUMAR URKUDE</t>
  </si>
  <si>
    <t>VED PRAKASH KASHYAP</t>
  </si>
  <si>
    <t>ADITI NAG</t>
  </si>
  <si>
    <t>AKANKSHA DEWANGAN</t>
  </si>
  <si>
    <t>ARPITA MISHRA</t>
  </si>
  <si>
    <t>ARPITA VISHWAKARMA</t>
  </si>
  <si>
    <t>BHAVANA THAKUR</t>
  </si>
  <si>
    <t>CHANCHAL SAHU</t>
  </si>
  <si>
    <t>CHILMUL KAJAL</t>
  </si>
  <si>
    <t>DISHA GAUTAM</t>
  </si>
  <si>
    <t>JYOTI NETAM</t>
  </si>
  <si>
    <t>NITI BHOGAMI</t>
  </si>
  <si>
    <t>PRATIGYA TOMAR</t>
  </si>
  <si>
    <t>PRERNA PATEL</t>
  </si>
  <si>
    <t>RIYA KAWDE</t>
  </si>
  <si>
    <t>SAKSHI BAIS</t>
  </si>
  <si>
    <t>SAKSHI SAHU</t>
  </si>
  <si>
    <t>SAKSHI DEWANGAN</t>
  </si>
  <si>
    <t>SAMRIDHI SHRIVASTAV</t>
  </si>
  <si>
    <t>SUNAMI MARKAM</t>
  </si>
  <si>
    <t>VANYA DEWANGAN</t>
  </si>
  <si>
    <t>YOGITA NETAM</t>
  </si>
  <si>
    <t>YUKTI TARAM</t>
  </si>
  <si>
    <t>VIPRA SHARMA</t>
  </si>
  <si>
    <t>AKASH BARIHA</t>
  </si>
  <si>
    <t>ARMAN NAYAK</t>
  </si>
  <si>
    <t>DIVY SHRIVASTAVA</t>
  </si>
  <si>
    <t>DUSHYANT KUMAR BAGHEL</t>
  </si>
  <si>
    <t>KULDEEP DHRUW</t>
  </si>
  <si>
    <t>MANAS NAG</t>
  </si>
  <si>
    <t>LOCHAN MANDAVI</t>
  </si>
  <si>
    <t>NIKHIL KUMAR DESHMUKH</t>
  </si>
  <si>
    <t>ANURAG SHUKLA</t>
  </si>
  <si>
    <t>TIKENDRA SINGH NARETI</t>
  </si>
  <si>
    <t>VIJJAWALGANORKAR</t>
  </si>
  <si>
    <t>VASUDEV GOYAL</t>
  </si>
  <si>
    <t>SHAILESH SONA</t>
  </si>
  <si>
    <t>MANMOHAN MATTI</t>
  </si>
  <si>
    <t>NAGENDRA KUMAR NAG</t>
  </si>
  <si>
    <t>SHEKH RAMEEZ</t>
  </si>
  <si>
    <t>CHANDAN SINGH NETAM</t>
  </si>
  <si>
    <t>SANSKRIT(122)</t>
  </si>
  <si>
    <t>HINDI(002)</t>
  </si>
  <si>
    <t>ENG(184)</t>
  </si>
  <si>
    <t>GRADE POINT(W)</t>
  </si>
  <si>
    <t>No. of students(N)</t>
  </si>
  <si>
    <t>PI X BOARD</t>
  </si>
  <si>
    <t>75% -90%</t>
  </si>
  <si>
    <t>Above 90%</t>
  </si>
  <si>
    <t>SCIENCE(86)</t>
  </si>
  <si>
    <t>S.ST.(87)</t>
  </si>
  <si>
    <t>CLASS X RESULT ANALYSIS 2020-21</t>
  </si>
  <si>
    <t>S.NO.</t>
  </si>
  <si>
    <t>MATHS STANDARD(041)</t>
  </si>
  <si>
    <t>MATHS BASIC(241)</t>
  </si>
  <si>
    <t>SCIENCE(086)</t>
  </si>
  <si>
    <t>S.ST.(087)</t>
  </si>
  <si>
    <t>ENGLISH(184)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</si>
</sst>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shrinkToFit="1"/>
    </xf>
    <xf numFmtId="0" fontId="0" fillId="5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5" borderId="1" xfId="0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6" xfId="0" applyBorder="1"/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shrinkToFit="1"/>
    </xf>
    <xf numFmtId="0" fontId="1" fillId="3" borderId="4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B1" zoomScaleNormal="100" workbookViewId="0">
      <selection activeCell="V18" sqref="V18"/>
    </sheetView>
  </sheetViews>
  <sheetFormatPr defaultRowHeight="15" x14ac:dyDescent="0.25"/>
  <cols>
    <col min="1" max="1" width="5.5703125" style="46" customWidth="1"/>
    <col min="2" max="2" width="9.85546875" customWidth="1"/>
    <col min="3" max="3" width="3.85546875" style="3" customWidth="1"/>
    <col min="4" max="4" width="30.140625" customWidth="1"/>
    <col min="5" max="5" width="6.5703125" style="3" customWidth="1"/>
    <col min="6" max="6" width="4.28515625" style="3" customWidth="1"/>
    <col min="7" max="7" width="7.28515625" style="3" customWidth="1"/>
    <col min="8" max="8" width="6.85546875" style="3" customWidth="1"/>
    <col min="9" max="9" width="8.5703125" style="3" customWidth="1"/>
    <col min="10" max="10" width="4.140625" style="3" customWidth="1"/>
    <col min="11" max="11" width="8.7109375" style="3" customWidth="1"/>
    <col min="12" max="12" width="9" style="3" customWidth="1"/>
    <col min="13" max="13" width="8.42578125" style="3" customWidth="1"/>
    <col min="14" max="14" width="8.7109375" style="3" customWidth="1"/>
    <col min="15" max="15" width="8.28515625" style="3" customWidth="1"/>
    <col min="16" max="16" width="5.28515625" style="3" customWidth="1"/>
    <col min="17" max="17" width="5.85546875" style="3" customWidth="1"/>
    <col min="18" max="18" width="5.7109375" style="3" customWidth="1"/>
    <col min="19" max="19" width="8.7109375" style="3" customWidth="1"/>
    <col min="20" max="20" width="8.140625" style="3" customWidth="1"/>
    <col min="21" max="21" width="12.140625" customWidth="1"/>
    <col min="22" max="22" width="15.42578125" customWidth="1"/>
  </cols>
  <sheetData>
    <row r="1" spans="1:22" ht="28.5" x14ac:dyDescent="0.4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</row>
    <row r="2" spans="1:22" ht="23.25" x14ac:dyDescent="0.35">
      <c r="A2" s="75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</row>
    <row r="3" spans="1:22" ht="31.5" x14ac:dyDescent="0.25">
      <c r="A3" s="11" t="s">
        <v>100</v>
      </c>
      <c r="B3" s="11" t="s">
        <v>38</v>
      </c>
      <c r="C3" s="11"/>
      <c r="D3" s="1"/>
      <c r="E3" s="70" t="s">
        <v>91</v>
      </c>
      <c r="F3" s="71"/>
      <c r="G3" s="72" t="s">
        <v>89</v>
      </c>
      <c r="H3" s="72"/>
      <c r="I3" s="69" t="s">
        <v>90</v>
      </c>
      <c r="J3" s="69"/>
      <c r="K3" s="85" t="s">
        <v>101</v>
      </c>
      <c r="L3" s="86"/>
      <c r="M3" s="85" t="s">
        <v>102</v>
      </c>
      <c r="N3" s="86"/>
      <c r="O3" s="69" t="s">
        <v>97</v>
      </c>
      <c r="P3" s="69"/>
      <c r="Q3" s="69" t="s">
        <v>98</v>
      </c>
      <c r="R3" s="69"/>
      <c r="S3" s="8" t="s">
        <v>10</v>
      </c>
      <c r="T3" s="8" t="s">
        <v>11</v>
      </c>
    </row>
    <row r="4" spans="1:22" ht="15.75" x14ac:dyDescent="0.25">
      <c r="A4" s="11">
        <v>1</v>
      </c>
      <c r="B4" s="1">
        <v>12185524</v>
      </c>
      <c r="C4" s="1" t="s">
        <v>0</v>
      </c>
      <c r="D4" s="10" t="s">
        <v>40</v>
      </c>
      <c r="E4" s="2">
        <v>88</v>
      </c>
      <c r="F4" s="31" t="s">
        <v>5</v>
      </c>
      <c r="G4" s="2">
        <v>98</v>
      </c>
      <c r="H4" s="31" t="s">
        <v>1</v>
      </c>
      <c r="I4" s="2"/>
      <c r="J4" s="31"/>
      <c r="K4" s="2">
        <v>61</v>
      </c>
      <c r="L4" s="31" t="s">
        <v>3</v>
      </c>
      <c r="M4" s="2"/>
      <c r="N4" s="31"/>
      <c r="O4" s="2">
        <v>59</v>
      </c>
      <c r="P4" s="31" t="s">
        <v>6</v>
      </c>
      <c r="Q4" s="2">
        <v>96</v>
      </c>
      <c r="R4" s="31" t="s">
        <v>1</v>
      </c>
      <c r="S4" s="5">
        <f t="shared" ref="S4:S39" si="0">SUM(E4,G4,I4,K4,M4,O4,Q4)</f>
        <v>402</v>
      </c>
      <c r="T4" s="6">
        <f>S4/5</f>
        <v>80.400000000000006</v>
      </c>
      <c r="U4" s="9" t="s">
        <v>16</v>
      </c>
      <c r="V4" s="12" t="s">
        <v>17</v>
      </c>
    </row>
    <row r="5" spans="1:22" ht="15.75" x14ac:dyDescent="0.25">
      <c r="A5" s="11">
        <v>2</v>
      </c>
      <c r="B5" s="66">
        <v>12185525</v>
      </c>
      <c r="C5" s="1" t="s">
        <v>0</v>
      </c>
      <c r="D5" s="1" t="s">
        <v>41</v>
      </c>
      <c r="E5" s="2">
        <v>89</v>
      </c>
      <c r="F5" s="31" t="s">
        <v>5</v>
      </c>
      <c r="G5" s="2"/>
      <c r="H5" s="31"/>
      <c r="I5" s="2">
        <v>78</v>
      </c>
      <c r="J5" s="31" t="s">
        <v>3</v>
      </c>
      <c r="K5" s="2">
        <v>57</v>
      </c>
      <c r="L5" s="31" t="s">
        <v>6</v>
      </c>
      <c r="M5" s="2"/>
      <c r="N5" s="31"/>
      <c r="O5" s="2">
        <v>79</v>
      </c>
      <c r="P5" s="31" t="s">
        <v>2</v>
      </c>
      <c r="Q5" s="2">
        <v>86</v>
      </c>
      <c r="R5" s="31" t="s">
        <v>2</v>
      </c>
      <c r="S5" s="5">
        <f t="shared" si="0"/>
        <v>389</v>
      </c>
      <c r="T5" s="6">
        <f t="shared" ref="T5:T39" si="1">S5/5</f>
        <v>77.8</v>
      </c>
      <c r="U5" s="9" t="s">
        <v>21</v>
      </c>
      <c r="V5" s="12">
        <f>COUNTIFS(T4:T60,"&gt;32.99",T4:T60,"&lt;45")</f>
        <v>9</v>
      </c>
    </row>
    <row r="6" spans="1:22" ht="15.75" x14ac:dyDescent="0.25">
      <c r="A6" s="11">
        <v>3</v>
      </c>
      <c r="B6" s="66">
        <v>12185526</v>
      </c>
      <c r="C6" s="1" t="s">
        <v>0</v>
      </c>
      <c r="D6" s="1" t="s">
        <v>42</v>
      </c>
      <c r="E6" s="2">
        <v>92</v>
      </c>
      <c r="F6" s="31" t="s">
        <v>1</v>
      </c>
      <c r="G6" s="2"/>
      <c r="H6" s="31"/>
      <c r="I6" s="2">
        <v>97</v>
      </c>
      <c r="J6" s="31" t="s">
        <v>1</v>
      </c>
      <c r="K6" s="2">
        <v>61</v>
      </c>
      <c r="L6" s="31" t="s">
        <v>3</v>
      </c>
      <c r="M6" s="2"/>
      <c r="N6" s="31"/>
      <c r="O6" s="2">
        <v>90</v>
      </c>
      <c r="P6" s="31" t="s">
        <v>1</v>
      </c>
      <c r="Q6" s="2">
        <v>97</v>
      </c>
      <c r="R6" s="31" t="s">
        <v>1</v>
      </c>
      <c r="S6" s="5">
        <f t="shared" si="0"/>
        <v>437</v>
      </c>
      <c r="T6" s="6">
        <f t="shared" si="1"/>
        <v>87.4</v>
      </c>
      <c r="U6" s="9" t="s">
        <v>22</v>
      </c>
      <c r="V6" s="12">
        <f>COUNTIFS(T4:T60,"&gt;44.99",T4:T60,"&lt;60")</f>
        <v>15</v>
      </c>
    </row>
    <row r="7" spans="1:22" ht="15.75" x14ac:dyDescent="0.25">
      <c r="A7" s="11">
        <v>4</v>
      </c>
      <c r="B7" s="66">
        <v>12185527</v>
      </c>
      <c r="C7" s="1" t="s">
        <v>0</v>
      </c>
      <c r="D7" s="1" t="s">
        <v>43</v>
      </c>
      <c r="E7" s="2">
        <v>89</v>
      </c>
      <c r="F7" s="31" t="s">
        <v>5</v>
      </c>
      <c r="G7" s="2">
        <v>98</v>
      </c>
      <c r="H7" s="31" t="s">
        <v>1</v>
      </c>
      <c r="I7" s="2"/>
      <c r="J7" s="31"/>
      <c r="K7" s="2">
        <v>61</v>
      </c>
      <c r="L7" s="31" t="s">
        <v>3</v>
      </c>
      <c r="M7" s="2"/>
      <c r="N7" s="31"/>
      <c r="O7" s="2">
        <v>90</v>
      </c>
      <c r="P7" s="31" t="s">
        <v>1</v>
      </c>
      <c r="Q7" s="2">
        <v>96</v>
      </c>
      <c r="R7" s="31" t="s">
        <v>1</v>
      </c>
      <c r="S7" s="5">
        <f t="shared" si="0"/>
        <v>434</v>
      </c>
      <c r="T7" s="6">
        <f t="shared" si="1"/>
        <v>86.8</v>
      </c>
      <c r="U7" s="9" t="s">
        <v>23</v>
      </c>
      <c r="V7" s="12">
        <f>COUNTIFS(T4:T60,"&gt;59.99",T4:T60,"&lt;75")</f>
        <v>12</v>
      </c>
    </row>
    <row r="8" spans="1:22" ht="15.75" x14ac:dyDescent="0.25">
      <c r="A8" s="11">
        <v>5</v>
      </c>
      <c r="B8" s="66">
        <v>12185528</v>
      </c>
      <c r="C8" s="1" t="s">
        <v>0</v>
      </c>
      <c r="D8" s="1" t="s">
        <v>44</v>
      </c>
      <c r="E8" s="2">
        <v>89</v>
      </c>
      <c r="F8" s="31" t="s">
        <v>5</v>
      </c>
      <c r="G8" s="2">
        <v>97</v>
      </c>
      <c r="H8" s="31" t="s">
        <v>1</v>
      </c>
      <c r="I8" s="2"/>
      <c r="J8" s="31"/>
      <c r="K8" s="2">
        <v>60</v>
      </c>
      <c r="L8" s="31" t="s">
        <v>3</v>
      </c>
      <c r="M8" s="2"/>
      <c r="N8" s="31"/>
      <c r="O8" s="2">
        <v>80</v>
      </c>
      <c r="P8" s="31" t="s">
        <v>5</v>
      </c>
      <c r="Q8" s="2">
        <v>89</v>
      </c>
      <c r="R8" s="31" t="s">
        <v>5</v>
      </c>
      <c r="S8" s="5">
        <f t="shared" si="0"/>
        <v>415</v>
      </c>
      <c r="T8" s="6">
        <f t="shared" si="1"/>
        <v>83</v>
      </c>
      <c r="U8" s="9" t="s">
        <v>24</v>
      </c>
      <c r="V8" s="12">
        <f>COUNTIFS(T4:T60,"&gt;74.99",T4:T60,"&lt;90.01")</f>
        <v>12</v>
      </c>
    </row>
    <row r="9" spans="1:22" ht="15.75" x14ac:dyDescent="0.25">
      <c r="A9" s="11">
        <v>6</v>
      </c>
      <c r="B9" s="66">
        <v>12185529</v>
      </c>
      <c r="C9" s="1" t="s">
        <v>0</v>
      </c>
      <c r="D9" s="1" t="s">
        <v>45</v>
      </c>
      <c r="E9" s="2">
        <v>90</v>
      </c>
      <c r="F9" s="31" t="s">
        <v>5</v>
      </c>
      <c r="G9" s="2">
        <v>97</v>
      </c>
      <c r="H9" s="31" t="s">
        <v>1</v>
      </c>
      <c r="I9" s="2"/>
      <c r="J9" s="31"/>
      <c r="K9" s="2">
        <v>57</v>
      </c>
      <c r="L9" s="31" t="s">
        <v>6</v>
      </c>
      <c r="M9" s="2"/>
      <c r="N9" s="31"/>
      <c r="O9" s="2">
        <v>81</v>
      </c>
      <c r="P9" s="31" t="s">
        <v>5</v>
      </c>
      <c r="Q9" s="2">
        <v>95</v>
      </c>
      <c r="R9" s="31" t="s">
        <v>1</v>
      </c>
      <c r="S9" s="5">
        <f t="shared" si="0"/>
        <v>420</v>
      </c>
      <c r="T9" s="6">
        <f t="shared" si="1"/>
        <v>84</v>
      </c>
      <c r="U9" s="9" t="s">
        <v>15</v>
      </c>
      <c r="V9" s="12">
        <f>COUNTIFS(T4:T60,"&gt;90")</f>
        <v>1</v>
      </c>
    </row>
    <row r="10" spans="1:22" ht="15.75" x14ac:dyDescent="0.25">
      <c r="A10" s="11">
        <v>7</v>
      </c>
      <c r="B10" s="66">
        <v>12185530</v>
      </c>
      <c r="C10" s="1" t="s">
        <v>4</v>
      </c>
      <c r="D10" s="1" t="s">
        <v>46</v>
      </c>
      <c r="E10" s="2">
        <v>83</v>
      </c>
      <c r="F10" s="31" t="s">
        <v>2</v>
      </c>
      <c r="G10" s="2"/>
      <c r="H10" s="31"/>
      <c r="I10" s="2">
        <v>91</v>
      </c>
      <c r="J10" s="31" t="s">
        <v>5</v>
      </c>
      <c r="K10" s="2">
        <v>50</v>
      </c>
      <c r="L10" s="31" t="s">
        <v>7</v>
      </c>
      <c r="M10" s="2"/>
      <c r="N10" s="31"/>
      <c r="O10" s="2">
        <v>55</v>
      </c>
      <c r="P10" s="31" t="s">
        <v>6</v>
      </c>
      <c r="Q10" s="2">
        <v>62</v>
      </c>
      <c r="R10" s="31" t="s">
        <v>7</v>
      </c>
      <c r="S10" s="5">
        <f t="shared" si="0"/>
        <v>341</v>
      </c>
      <c r="T10" s="6">
        <f t="shared" si="1"/>
        <v>68.2</v>
      </c>
      <c r="U10" s="67" t="s">
        <v>19</v>
      </c>
      <c r="V10" s="11">
        <f>SUM(V5:V9)</f>
        <v>49</v>
      </c>
    </row>
    <row r="11" spans="1:22" x14ac:dyDescent="0.25">
      <c r="A11" s="11">
        <v>8</v>
      </c>
      <c r="B11" s="66">
        <v>12185531</v>
      </c>
      <c r="C11" s="1" t="s">
        <v>4</v>
      </c>
      <c r="D11" s="1" t="s">
        <v>47</v>
      </c>
      <c r="E11" s="2">
        <v>90</v>
      </c>
      <c r="F11" s="31" t="s">
        <v>5</v>
      </c>
      <c r="G11" s="2"/>
      <c r="H11" s="31"/>
      <c r="I11" s="2">
        <v>91</v>
      </c>
      <c r="J11" s="31" t="s">
        <v>5</v>
      </c>
      <c r="K11" s="2">
        <v>89</v>
      </c>
      <c r="L11" s="31" t="s">
        <v>5</v>
      </c>
      <c r="M11" s="2"/>
      <c r="N11" s="31"/>
      <c r="O11" s="2">
        <v>92</v>
      </c>
      <c r="P11" s="31" t="s">
        <v>1</v>
      </c>
      <c r="Q11" s="2">
        <v>92</v>
      </c>
      <c r="R11" s="31" t="s">
        <v>5</v>
      </c>
      <c r="S11" s="5">
        <f t="shared" si="0"/>
        <v>454</v>
      </c>
      <c r="T11" s="6">
        <f t="shared" si="1"/>
        <v>90.8</v>
      </c>
    </row>
    <row r="12" spans="1:22" x14ac:dyDescent="0.25">
      <c r="A12" s="11">
        <v>9</v>
      </c>
      <c r="B12" s="66">
        <v>12185532</v>
      </c>
      <c r="C12" s="1" t="s">
        <v>4</v>
      </c>
      <c r="D12" s="1" t="s">
        <v>48</v>
      </c>
      <c r="E12" s="2">
        <v>79</v>
      </c>
      <c r="F12" s="31" t="s">
        <v>3</v>
      </c>
      <c r="G12" s="2">
        <v>96</v>
      </c>
      <c r="H12" s="31" t="s">
        <v>1</v>
      </c>
      <c r="I12" s="2"/>
      <c r="J12" s="31"/>
      <c r="K12" s="2">
        <v>59</v>
      </c>
      <c r="L12" s="31" t="s">
        <v>6</v>
      </c>
      <c r="M12" s="2"/>
      <c r="N12" s="31"/>
      <c r="O12" s="2">
        <v>80</v>
      </c>
      <c r="P12" s="31" t="s">
        <v>5</v>
      </c>
      <c r="Q12" s="2">
        <v>80</v>
      </c>
      <c r="R12" s="31" t="s">
        <v>3</v>
      </c>
      <c r="S12" s="5">
        <f t="shared" si="0"/>
        <v>394</v>
      </c>
      <c r="T12" s="6">
        <f t="shared" si="1"/>
        <v>78.8</v>
      </c>
    </row>
    <row r="13" spans="1:22" x14ac:dyDescent="0.25">
      <c r="A13" s="11">
        <v>10</v>
      </c>
      <c r="B13" s="66">
        <v>12185533</v>
      </c>
      <c r="C13" s="1" t="s">
        <v>4</v>
      </c>
      <c r="D13" s="1" t="s">
        <v>49</v>
      </c>
      <c r="E13" s="2">
        <v>79</v>
      </c>
      <c r="F13" s="31" t="s">
        <v>3</v>
      </c>
      <c r="G13" s="2"/>
      <c r="H13" s="31"/>
      <c r="I13" s="2">
        <v>92</v>
      </c>
      <c r="J13" s="31" t="s">
        <v>1</v>
      </c>
      <c r="K13" s="2">
        <v>57</v>
      </c>
      <c r="L13" s="31" t="s">
        <v>6</v>
      </c>
      <c r="M13" s="2"/>
      <c r="N13" s="31"/>
      <c r="O13" s="2">
        <v>69</v>
      </c>
      <c r="P13" s="31" t="s">
        <v>3</v>
      </c>
      <c r="Q13" s="2">
        <v>83</v>
      </c>
      <c r="R13" s="31" t="s">
        <v>2</v>
      </c>
      <c r="S13" s="5">
        <f t="shared" si="0"/>
        <v>380</v>
      </c>
      <c r="T13" s="6">
        <f t="shared" si="1"/>
        <v>76</v>
      </c>
    </row>
    <row r="14" spans="1:22" x14ac:dyDescent="0.25">
      <c r="A14" s="11">
        <v>11</v>
      </c>
      <c r="B14" s="66">
        <v>12185534</v>
      </c>
      <c r="C14" s="1" t="s">
        <v>0</v>
      </c>
      <c r="D14" s="1" t="s">
        <v>50</v>
      </c>
      <c r="E14" s="2">
        <v>68</v>
      </c>
      <c r="F14" s="31" t="s">
        <v>7</v>
      </c>
      <c r="G14" s="2"/>
      <c r="H14" s="31"/>
      <c r="I14" s="2">
        <v>77</v>
      </c>
      <c r="J14" s="31" t="s">
        <v>3</v>
      </c>
      <c r="K14" s="2"/>
      <c r="L14" s="31"/>
      <c r="M14" s="2">
        <v>45</v>
      </c>
      <c r="N14" s="31" t="s">
        <v>7</v>
      </c>
      <c r="O14" s="2">
        <v>44</v>
      </c>
      <c r="P14" s="31" t="s">
        <v>9</v>
      </c>
      <c r="Q14" s="2">
        <v>67</v>
      </c>
      <c r="R14" s="31" t="s">
        <v>6</v>
      </c>
      <c r="S14" s="5">
        <f t="shared" si="0"/>
        <v>301</v>
      </c>
      <c r="T14" s="6">
        <f t="shared" si="1"/>
        <v>60.2</v>
      </c>
      <c r="U14" s="42" t="s">
        <v>39</v>
      </c>
      <c r="V14" s="41">
        <v>50.87</v>
      </c>
    </row>
    <row r="15" spans="1:22" x14ac:dyDescent="0.25">
      <c r="A15" s="11">
        <v>12</v>
      </c>
      <c r="B15" s="66">
        <v>12185535</v>
      </c>
      <c r="C15" s="1" t="s">
        <v>0</v>
      </c>
      <c r="D15" s="1" t="s">
        <v>51</v>
      </c>
      <c r="E15" s="2">
        <v>61</v>
      </c>
      <c r="F15" s="31" t="s">
        <v>9</v>
      </c>
      <c r="G15" s="2"/>
      <c r="H15" s="31"/>
      <c r="I15" s="2">
        <v>90</v>
      </c>
      <c r="J15" s="31" t="s">
        <v>5</v>
      </c>
      <c r="K15" s="2"/>
      <c r="L15" s="31"/>
      <c r="M15" s="2">
        <v>41</v>
      </c>
      <c r="N15" s="31" t="s">
        <v>9</v>
      </c>
      <c r="O15" s="2">
        <v>43</v>
      </c>
      <c r="P15" s="31" t="s">
        <v>9</v>
      </c>
      <c r="Q15" s="2">
        <v>61</v>
      </c>
      <c r="R15" s="31" t="s">
        <v>7</v>
      </c>
      <c r="S15" s="5">
        <f t="shared" si="0"/>
        <v>296</v>
      </c>
      <c r="T15" s="6">
        <f t="shared" si="1"/>
        <v>59.2</v>
      </c>
    </row>
    <row r="16" spans="1:22" x14ac:dyDescent="0.25">
      <c r="A16" s="11">
        <v>13</v>
      </c>
      <c r="B16" s="66">
        <v>12185536</v>
      </c>
      <c r="C16" s="1" t="s">
        <v>0</v>
      </c>
      <c r="D16" s="1" t="s">
        <v>52</v>
      </c>
      <c r="E16" s="2">
        <v>89</v>
      </c>
      <c r="F16" s="31" t="s">
        <v>5</v>
      </c>
      <c r="G16" s="2"/>
      <c r="H16" s="31"/>
      <c r="I16" s="2">
        <v>96</v>
      </c>
      <c r="J16" s="31" t="s">
        <v>1</v>
      </c>
      <c r="K16" s="2"/>
      <c r="L16" s="31"/>
      <c r="M16" s="2">
        <v>81</v>
      </c>
      <c r="N16" s="31" t="s">
        <v>5</v>
      </c>
      <c r="O16" s="2">
        <v>69</v>
      </c>
      <c r="P16" s="31" t="s">
        <v>3</v>
      </c>
      <c r="Q16" s="2">
        <v>79</v>
      </c>
      <c r="R16" s="31" t="s">
        <v>3</v>
      </c>
      <c r="S16" s="5">
        <f t="shared" si="0"/>
        <v>414</v>
      </c>
      <c r="T16" s="6">
        <f t="shared" si="1"/>
        <v>82.8</v>
      </c>
    </row>
    <row r="17" spans="1:20" x14ac:dyDescent="0.25">
      <c r="A17" s="11">
        <v>14</v>
      </c>
      <c r="B17" s="66">
        <v>12185537</v>
      </c>
      <c r="C17" s="1" t="s">
        <v>0</v>
      </c>
      <c r="D17" s="1" t="s">
        <v>53</v>
      </c>
      <c r="E17" s="2">
        <v>62</v>
      </c>
      <c r="F17" s="31" t="s">
        <v>7</v>
      </c>
      <c r="G17" s="2"/>
      <c r="H17" s="31"/>
      <c r="I17" s="2">
        <v>77</v>
      </c>
      <c r="J17" s="31" t="s">
        <v>3</v>
      </c>
      <c r="K17" s="2"/>
      <c r="L17" s="31"/>
      <c r="M17" s="2">
        <v>50</v>
      </c>
      <c r="N17" s="31" t="s">
        <v>7</v>
      </c>
      <c r="O17" s="2">
        <v>41</v>
      </c>
      <c r="P17" s="31" t="s">
        <v>9</v>
      </c>
      <c r="Q17" s="2">
        <v>75</v>
      </c>
      <c r="R17" s="31" t="s">
        <v>3</v>
      </c>
      <c r="S17" s="5">
        <f t="shared" si="0"/>
        <v>305</v>
      </c>
      <c r="T17" s="6">
        <f t="shared" si="1"/>
        <v>61</v>
      </c>
    </row>
    <row r="18" spans="1:20" x14ac:dyDescent="0.25">
      <c r="A18" s="11">
        <v>15</v>
      </c>
      <c r="B18" s="66">
        <v>12185538</v>
      </c>
      <c r="C18" s="1" t="s">
        <v>0</v>
      </c>
      <c r="D18" s="1" t="s">
        <v>54</v>
      </c>
      <c r="E18" s="2">
        <v>65</v>
      </c>
      <c r="F18" s="31" t="s">
        <v>7</v>
      </c>
      <c r="G18" s="2"/>
      <c r="H18" s="31"/>
      <c r="I18" s="2">
        <v>78</v>
      </c>
      <c r="J18" s="31" t="s">
        <v>3</v>
      </c>
      <c r="K18" s="2"/>
      <c r="L18" s="31"/>
      <c r="M18" s="2">
        <v>50</v>
      </c>
      <c r="N18" s="31" t="s">
        <v>7</v>
      </c>
      <c r="O18" s="2">
        <v>49</v>
      </c>
      <c r="P18" s="31" t="s">
        <v>7</v>
      </c>
      <c r="Q18" s="2">
        <v>79</v>
      </c>
      <c r="R18" s="31" t="s">
        <v>3</v>
      </c>
      <c r="S18" s="5">
        <f t="shared" si="0"/>
        <v>321</v>
      </c>
      <c r="T18" s="6">
        <f t="shared" si="1"/>
        <v>64.2</v>
      </c>
    </row>
    <row r="19" spans="1:20" x14ac:dyDescent="0.25">
      <c r="A19" s="11">
        <v>16</v>
      </c>
      <c r="B19" s="66">
        <v>12185539</v>
      </c>
      <c r="C19" s="1" t="s">
        <v>0</v>
      </c>
      <c r="D19" s="1" t="s">
        <v>55</v>
      </c>
      <c r="E19" s="2">
        <v>58</v>
      </c>
      <c r="F19" s="31" t="s">
        <v>9</v>
      </c>
      <c r="G19" s="2"/>
      <c r="H19" s="31"/>
      <c r="I19" s="2">
        <v>86</v>
      </c>
      <c r="J19" s="31" t="s">
        <v>5</v>
      </c>
      <c r="K19" s="2"/>
      <c r="L19" s="31"/>
      <c r="M19" s="2">
        <v>45</v>
      </c>
      <c r="N19" s="31" t="s">
        <v>7</v>
      </c>
      <c r="O19" s="2">
        <v>46</v>
      </c>
      <c r="P19" s="31" t="s">
        <v>7</v>
      </c>
      <c r="Q19" s="2">
        <v>42</v>
      </c>
      <c r="R19" s="31" t="s">
        <v>8</v>
      </c>
      <c r="S19" s="5">
        <f t="shared" si="0"/>
        <v>277</v>
      </c>
      <c r="T19" s="6">
        <f t="shared" si="1"/>
        <v>55.4</v>
      </c>
    </row>
    <row r="20" spans="1:20" x14ac:dyDescent="0.25">
      <c r="A20" s="11">
        <v>17</v>
      </c>
      <c r="B20" s="66">
        <v>12185540</v>
      </c>
      <c r="C20" s="1" t="s">
        <v>0</v>
      </c>
      <c r="D20" s="1" t="s">
        <v>56</v>
      </c>
      <c r="E20" s="2">
        <v>63</v>
      </c>
      <c r="F20" s="31" t="s">
        <v>7</v>
      </c>
      <c r="G20" s="2"/>
      <c r="H20" s="31"/>
      <c r="I20" s="2">
        <v>90</v>
      </c>
      <c r="J20" s="31" t="s">
        <v>5</v>
      </c>
      <c r="K20" s="2"/>
      <c r="L20" s="31"/>
      <c r="M20" s="2">
        <v>79</v>
      </c>
      <c r="N20" s="31" t="s">
        <v>2</v>
      </c>
      <c r="O20" s="2">
        <v>40</v>
      </c>
      <c r="P20" s="31" t="s">
        <v>9</v>
      </c>
      <c r="Q20" s="2">
        <v>62</v>
      </c>
      <c r="R20" s="31" t="s">
        <v>7</v>
      </c>
      <c r="S20" s="5">
        <f t="shared" si="0"/>
        <v>334</v>
      </c>
      <c r="T20" s="6">
        <f t="shared" si="1"/>
        <v>66.8</v>
      </c>
    </row>
    <row r="21" spans="1:20" x14ac:dyDescent="0.25">
      <c r="A21" s="11">
        <v>18</v>
      </c>
      <c r="B21" s="66">
        <v>12185541</v>
      </c>
      <c r="C21" s="1" t="s">
        <v>0</v>
      </c>
      <c r="D21" s="1" t="s">
        <v>57</v>
      </c>
      <c r="E21" s="2">
        <v>68</v>
      </c>
      <c r="F21" s="31" t="s">
        <v>7</v>
      </c>
      <c r="G21" s="2"/>
      <c r="H21" s="31"/>
      <c r="I21" s="2">
        <v>77</v>
      </c>
      <c r="J21" s="31" t="s">
        <v>3</v>
      </c>
      <c r="K21" s="2"/>
      <c r="L21" s="31"/>
      <c r="M21" s="2">
        <v>41</v>
      </c>
      <c r="N21" s="31" t="s">
        <v>9</v>
      </c>
      <c r="O21" s="2">
        <v>43</v>
      </c>
      <c r="P21" s="31" t="s">
        <v>9</v>
      </c>
      <c r="Q21" s="2">
        <v>58</v>
      </c>
      <c r="R21" s="31" t="s">
        <v>9</v>
      </c>
      <c r="S21" s="5">
        <f t="shared" si="0"/>
        <v>287</v>
      </c>
      <c r="T21" s="6">
        <f t="shared" si="1"/>
        <v>57.4</v>
      </c>
    </row>
    <row r="22" spans="1:20" x14ac:dyDescent="0.25">
      <c r="A22" s="11">
        <v>19</v>
      </c>
      <c r="B22" s="66">
        <v>12185542</v>
      </c>
      <c r="C22" s="1" t="s">
        <v>0</v>
      </c>
      <c r="D22" s="1" t="s">
        <v>58</v>
      </c>
      <c r="E22" s="2">
        <v>64</v>
      </c>
      <c r="F22" s="31" t="s">
        <v>7</v>
      </c>
      <c r="G22" s="2"/>
      <c r="H22" s="31"/>
      <c r="I22" s="2">
        <v>91</v>
      </c>
      <c r="J22" s="31" t="s">
        <v>5</v>
      </c>
      <c r="K22" s="2"/>
      <c r="L22" s="31"/>
      <c r="M22" s="2">
        <v>41</v>
      </c>
      <c r="N22" s="31" t="s">
        <v>9</v>
      </c>
      <c r="O22" s="2">
        <v>50</v>
      </c>
      <c r="P22" s="31" t="s">
        <v>7</v>
      </c>
      <c r="Q22" s="2">
        <v>68</v>
      </c>
      <c r="R22" s="31" t="s">
        <v>6</v>
      </c>
      <c r="S22" s="5">
        <f t="shared" si="0"/>
        <v>314</v>
      </c>
      <c r="T22" s="6">
        <f t="shared" si="1"/>
        <v>62.8</v>
      </c>
    </row>
    <row r="23" spans="1:20" x14ac:dyDescent="0.25">
      <c r="A23" s="11">
        <v>20</v>
      </c>
      <c r="B23" s="66">
        <v>12185543</v>
      </c>
      <c r="C23" s="1" t="s">
        <v>0</v>
      </c>
      <c r="D23" s="1" t="s">
        <v>59</v>
      </c>
      <c r="E23" s="2">
        <v>86</v>
      </c>
      <c r="F23" s="31" t="s">
        <v>2</v>
      </c>
      <c r="G23" s="2"/>
      <c r="H23" s="31"/>
      <c r="I23" s="2">
        <v>78</v>
      </c>
      <c r="J23" s="31" t="s">
        <v>3</v>
      </c>
      <c r="K23" s="2"/>
      <c r="L23" s="31"/>
      <c r="M23" s="2">
        <v>47</v>
      </c>
      <c r="N23" s="31" t="s">
        <v>7</v>
      </c>
      <c r="O23" s="2">
        <v>49</v>
      </c>
      <c r="P23" s="31" t="s">
        <v>7</v>
      </c>
      <c r="Q23" s="2">
        <v>77</v>
      </c>
      <c r="R23" s="31" t="s">
        <v>3</v>
      </c>
      <c r="S23" s="5">
        <f t="shared" si="0"/>
        <v>337</v>
      </c>
      <c r="T23" s="6">
        <f t="shared" si="1"/>
        <v>67.400000000000006</v>
      </c>
    </row>
    <row r="24" spans="1:20" x14ac:dyDescent="0.25">
      <c r="A24" s="11">
        <v>21</v>
      </c>
      <c r="B24" s="66">
        <v>12185544</v>
      </c>
      <c r="C24" s="1" t="s">
        <v>0</v>
      </c>
      <c r="D24" s="1" t="s">
        <v>60</v>
      </c>
      <c r="E24" s="2">
        <v>58</v>
      </c>
      <c r="F24" s="31" t="s">
        <v>9</v>
      </c>
      <c r="G24" s="2"/>
      <c r="H24" s="31"/>
      <c r="I24" s="2">
        <v>69</v>
      </c>
      <c r="J24" s="31" t="s">
        <v>7</v>
      </c>
      <c r="K24" s="2"/>
      <c r="L24" s="31"/>
      <c r="M24" s="2">
        <v>42</v>
      </c>
      <c r="N24" s="31" t="s">
        <v>9</v>
      </c>
      <c r="O24" s="2">
        <v>43</v>
      </c>
      <c r="P24" s="31" t="s">
        <v>9</v>
      </c>
      <c r="Q24" s="2">
        <v>57</v>
      </c>
      <c r="R24" s="31" t="s">
        <v>9</v>
      </c>
      <c r="S24" s="5">
        <f t="shared" si="0"/>
        <v>269</v>
      </c>
      <c r="T24" s="6">
        <f t="shared" si="1"/>
        <v>53.8</v>
      </c>
    </row>
    <row r="25" spans="1:20" x14ac:dyDescent="0.25">
      <c r="A25" s="11">
        <v>22</v>
      </c>
      <c r="B25" s="66">
        <v>12185545</v>
      </c>
      <c r="C25" s="1" t="s">
        <v>0</v>
      </c>
      <c r="D25" s="1" t="s">
        <v>61</v>
      </c>
      <c r="E25" s="2">
        <v>78</v>
      </c>
      <c r="F25" s="31" t="s">
        <v>3</v>
      </c>
      <c r="G25" s="2"/>
      <c r="H25" s="31"/>
      <c r="I25" s="2">
        <v>76</v>
      </c>
      <c r="J25" s="31" t="s">
        <v>3</v>
      </c>
      <c r="K25" s="2"/>
      <c r="L25" s="31"/>
      <c r="M25" s="2">
        <v>59</v>
      </c>
      <c r="N25" s="31" t="s">
        <v>6</v>
      </c>
      <c r="O25" s="2">
        <v>48</v>
      </c>
      <c r="P25" s="31" t="s">
        <v>7</v>
      </c>
      <c r="Q25" s="2">
        <v>69</v>
      </c>
      <c r="R25" s="31" t="s">
        <v>6</v>
      </c>
      <c r="S25" s="5">
        <f t="shared" si="0"/>
        <v>330</v>
      </c>
      <c r="T25" s="6">
        <f t="shared" si="1"/>
        <v>66</v>
      </c>
    </row>
    <row r="26" spans="1:20" x14ac:dyDescent="0.25">
      <c r="A26" s="11">
        <v>23</v>
      </c>
      <c r="B26" s="66">
        <v>12185546</v>
      </c>
      <c r="C26" s="1" t="s">
        <v>0</v>
      </c>
      <c r="D26" s="1" t="s">
        <v>62</v>
      </c>
      <c r="E26" s="2">
        <v>78</v>
      </c>
      <c r="F26" s="31" t="s">
        <v>3</v>
      </c>
      <c r="G26" s="2"/>
      <c r="H26" s="31"/>
      <c r="I26" s="2">
        <v>96</v>
      </c>
      <c r="J26" s="31" t="s">
        <v>1</v>
      </c>
      <c r="K26" s="2"/>
      <c r="L26" s="31"/>
      <c r="M26" s="2">
        <v>70</v>
      </c>
      <c r="N26" s="31" t="s">
        <v>2</v>
      </c>
      <c r="O26" s="2">
        <v>44</v>
      </c>
      <c r="P26" s="31" t="s">
        <v>9</v>
      </c>
      <c r="Q26" s="2">
        <v>88</v>
      </c>
      <c r="R26" s="31" t="s">
        <v>2</v>
      </c>
      <c r="S26" s="5">
        <f t="shared" si="0"/>
        <v>376</v>
      </c>
      <c r="T26" s="6">
        <f t="shared" si="1"/>
        <v>75.2</v>
      </c>
    </row>
    <row r="27" spans="1:20" x14ac:dyDescent="0.25">
      <c r="A27" s="11">
        <v>24</v>
      </c>
      <c r="B27" s="66">
        <v>12185547</v>
      </c>
      <c r="C27" s="1" t="s">
        <v>0</v>
      </c>
      <c r="D27" s="1" t="s">
        <v>63</v>
      </c>
      <c r="E27" s="2">
        <v>68</v>
      </c>
      <c r="F27" s="31" t="s">
        <v>7</v>
      </c>
      <c r="G27" s="2"/>
      <c r="H27" s="31"/>
      <c r="I27" s="2">
        <v>75</v>
      </c>
      <c r="J27" s="31" t="s">
        <v>3</v>
      </c>
      <c r="K27" s="2"/>
      <c r="L27" s="31"/>
      <c r="M27" s="2">
        <v>39</v>
      </c>
      <c r="N27" s="31" t="s">
        <v>9</v>
      </c>
      <c r="O27" s="2">
        <v>43</v>
      </c>
      <c r="P27" s="31" t="s">
        <v>9</v>
      </c>
      <c r="Q27" s="2">
        <v>58</v>
      </c>
      <c r="R27" s="31" t="s">
        <v>9</v>
      </c>
      <c r="S27" s="5">
        <f t="shared" si="0"/>
        <v>283</v>
      </c>
      <c r="T27" s="6">
        <f t="shared" si="1"/>
        <v>56.6</v>
      </c>
    </row>
    <row r="28" spans="1:20" x14ac:dyDescent="0.25">
      <c r="A28" s="11">
        <v>25</v>
      </c>
      <c r="B28" s="66">
        <v>12185548</v>
      </c>
      <c r="C28" s="1" t="s">
        <v>0</v>
      </c>
      <c r="D28" s="1" t="s">
        <v>64</v>
      </c>
      <c r="E28" s="2">
        <v>68</v>
      </c>
      <c r="F28" s="31" t="s">
        <v>7</v>
      </c>
      <c r="G28" s="2"/>
      <c r="H28" s="31"/>
      <c r="I28" s="2">
        <v>88</v>
      </c>
      <c r="J28" s="31" t="s">
        <v>5</v>
      </c>
      <c r="K28" s="2"/>
      <c r="L28" s="31"/>
      <c r="M28" s="2">
        <v>60</v>
      </c>
      <c r="N28" s="31" t="s">
        <v>3</v>
      </c>
      <c r="O28" s="2">
        <v>40</v>
      </c>
      <c r="P28" s="31" t="s">
        <v>9</v>
      </c>
      <c r="Q28" s="2">
        <v>53</v>
      </c>
      <c r="R28" s="31" t="s">
        <v>9</v>
      </c>
      <c r="S28" s="5">
        <f t="shared" si="0"/>
        <v>309</v>
      </c>
      <c r="T28" s="6">
        <f t="shared" si="1"/>
        <v>61.8</v>
      </c>
    </row>
    <row r="29" spans="1:20" x14ac:dyDescent="0.25">
      <c r="A29" s="11">
        <v>26</v>
      </c>
      <c r="B29" s="66">
        <v>12185549</v>
      </c>
      <c r="C29" s="1" t="s">
        <v>0</v>
      </c>
      <c r="D29" s="1" t="s">
        <v>65</v>
      </c>
      <c r="E29" s="2">
        <v>89</v>
      </c>
      <c r="F29" s="31" t="s">
        <v>5</v>
      </c>
      <c r="G29" s="2"/>
      <c r="H29" s="31"/>
      <c r="I29" s="2">
        <v>89</v>
      </c>
      <c r="J29" s="31" t="s">
        <v>5</v>
      </c>
      <c r="K29" s="2"/>
      <c r="L29" s="31"/>
      <c r="M29" s="2">
        <v>91</v>
      </c>
      <c r="N29" s="31" t="s">
        <v>1</v>
      </c>
      <c r="O29" s="2">
        <v>90</v>
      </c>
      <c r="P29" s="31" t="s">
        <v>1</v>
      </c>
      <c r="Q29" s="2">
        <v>89</v>
      </c>
      <c r="R29" s="31" t="s">
        <v>5</v>
      </c>
      <c r="S29" s="5">
        <f t="shared" si="0"/>
        <v>448</v>
      </c>
      <c r="T29" s="6">
        <f t="shared" si="1"/>
        <v>89.6</v>
      </c>
    </row>
    <row r="30" spans="1:20" x14ac:dyDescent="0.25">
      <c r="A30" s="11">
        <v>27</v>
      </c>
      <c r="B30" s="66">
        <v>12185550</v>
      </c>
      <c r="C30" s="1" t="s">
        <v>0</v>
      </c>
      <c r="D30" s="1" t="s">
        <v>66</v>
      </c>
      <c r="E30" s="2">
        <v>54</v>
      </c>
      <c r="F30" s="31" t="s">
        <v>9</v>
      </c>
      <c r="G30" s="2"/>
      <c r="H30" s="31"/>
      <c r="I30" s="2">
        <v>79</v>
      </c>
      <c r="J30" s="31" t="s">
        <v>3</v>
      </c>
      <c r="K30" s="2"/>
      <c r="L30" s="31"/>
      <c r="M30" s="2">
        <v>42</v>
      </c>
      <c r="N30" s="31" t="s">
        <v>9</v>
      </c>
      <c r="O30" s="2">
        <v>36</v>
      </c>
      <c r="P30" s="31" t="s">
        <v>8</v>
      </c>
      <c r="Q30" s="2">
        <v>51</v>
      </c>
      <c r="R30" s="31" t="s">
        <v>9</v>
      </c>
      <c r="S30" s="5">
        <f t="shared" si="0"/>
        <v>262</v>
      </c>
      <c r="T30" s="6">
        <f t="shared" si="1"/>
        <v>52.4</v>
      </c>
    </row>
    <row r="31" spans="1:20" x14ac:dyDescent="0.25">
      <c r="A31" s="11">
        <v>28</v>
      </c>
      <c r="B31" s="66">
        <v>12185551</v>
      </c>
      <c r="C31" s="1" t="s">
        <v>0</v>
      </c>
      <c r="D31" s="1" t="s">
        <v>67</v>
      </c>
      <c r="E31" s="2">
        <v>60</v>
      </c>
      <c r="F31" s="31" t="s">
        <v>9</v>
      </c>
      <c r="G31" s="2"/>
      <c r="H31" s="31"/>
      <c r="I31" s="2">
        <v>87</v>
      </c>
      <c r="J31" s="31" t="s">
        <v>5</v>
      </c>
      <c r="K31" s="2"/>
      <c r="L31" s="31"/>
      <c r="M31" s="2">
        <v>46</v>
      </c>
      <c r="N31" s="31" t="s">
        <v>7</v>
      </c>
      <c r="O31" s="2">
        <v>38</v>
      </c>
      <c r="P31" s="31" t="s">
        <v>8</v>
      </c>
      <c r="Q31" s="2">
        <v>75</v>
      </c>
      <c r="R31" s="31" t="s">
        <v>3</v>
      </c>
      <c r="S31" s="5">
        <f t="shared" si="0"/>
        <v>306</v>
      </c>
      <c r="T31" s="6">
        <f t="shared" si="1"/>
        <v>61.2</v>
      </c>
    </row>
    <row r="32" spans="1:20" x14ac:dyDescent="0.25">
      <c r="A32" s="11">
        <v>29</v>
      </c>
      <c r="B32" s="66">
        <v>12185552</v>
      </c>
      <c r="C32" s="1" t="s">
        <v>0</v>
      </c>
      <c r="D32" s="1" t="s">
        <v>68</v>
      </c>
      <c r="E32" s="2">
        <v>84</v>
      </c>
      <c r="F32" s="31" t="s">
        <v>2</v>
      </c>
      <c r="G32" s="2"/>
      <c r="H32" s="31"/>
      <c r="I32" s="2">
        <v>90</v>
      </c>
      <c r="J32" s="31" t="s">
        <v>5</v>
      </c>
      <c r="K32" s="2"/>
      <c r="L32" s="31"/>
      <c r="M32" s="2">
        <v>45</v>
      </c>
      <c r="N32" s="31" t="s">
        <v>7</v>
      </c>
      <c r="O32" s="2">
        <v>78</v>
      </c>
      <c r="P32" s="31" t="s">
        <v>2</v>
      </c>
      <c r="Q32" s="2">
        <v>73</v>
      </c>
      <c r="R32" s="31" t="s">
        <v>6</v>
      </c>
      <c r="S32" s="5">
        <f t="shared" si="0"/>
        <v>370</v>
      </c>
      <c r="T32" s="6">
        <f t="shared" si="1"/>
        <v>74</v>
      </c>
    </row>
    <row r="33" spans="1:20" x14ac:dyDescent="0.25">
      <c r="A33" s="11">
        <v>30</v>
      </c>
      <c r="B33" s="66">
        <v>12185553</v>
      </c>
      <c r="C33" s="1" t="s">
        <v>0</v>
      </c>
      <c r="D33" s="1" t="s">
        <v>69</v>
      </c>
      <c r="E33" s="2">
        <v>58</v>
      </c>
      <c r="F33" s="31" t="s">
        <v>9</v>
      </c>
      <c r="G33" s="2"/>
      <c r="H33" s="31"/>
      <c r="I33" s="2">
        <v>87</v>
      </c>
      <c r="J33" s="31" t="s">
        <v>5</v>
      </c>
      <c r="K33" s="2"/>
      <c r="L33" s="31"/>
      <c r="M33" s="2">
        <v>41</v>
      </c>
      <c r="N33" s="31" t="s">
        <v>9</v>
      </c>
      <c r="O33" s="2">
        <v>37</v>
      </c>
      <c r="P33" s="31" t="s">
        <v>8</v>
      </c>
      <c r="Q33" s="2">
        <v>53</v>
      </c>
      <c r="R33" s="31" t="s">
        <v>9</v>
      </c>
      <c r="S33" s="5">
        <f t="shared" si="0"/>
        <v>276</v>
      </c>
      <c r="T33" s="6">
        <f t="shared" si="1"/>
        <v>55.2</v>
      </c>
    </row>
    <row r="34" spans="1:20" x14ac:dyDescent="0.25">
      <c r="A34" s="11">
        <v>31</v>
      </c>
      <c r="B34" s="66">
        <v>12185554</v>
      </c>
      <c r="C34" s="1" t="s">
        <v>0</v>
      </c>
      <c r="D34" s="1" t="s">
        <v>70</v>
      </c>
      <c r="E34" s="2">
        <v>59</v>
      </c>
      <c r="F34" s="31" t="s">
        <v>9</v>
      </c>
      <c r="G34" s="2"/>
      <c r="H34" s="31"/>
      <c r="I34" s="2">
        <v>74</v>
      </c>
      <c r="J34" s="31" t="s">
        <v>6</v>
      </c>
      <c r="K34" s="2"/>
      <c r="L34" s="31"/>
      <c r="M34" s="2">
        <v>40</v>
      </c>
      <c r="N34" s="31" t="s">
        <v>9</v>
      </c>
      <c r="O34" s="2">
        <v>43</v>
      </c>
      <c r="P34" s="31" t="s">
        <v>9</v>
      </c>
      <c r="Q34" s="2">
        <v>53</v>
      </c>
      <c r="R34" s="31" t="s">
        <v>9</v>
      </c>
      <c r="S34" s="5">
        <f t="shared" si="0"/>
        <v>269</v>
      </c>
      <c r="T34" s="6">
        <f t="shared" si="1"/>
        <v>53.8</v>
      </c>
    </row>
    <row r="35" spans="1:20" x14ac:dyDescent="0.25">
      <c r="A35" s="11">
        <v>32</v>
      </c>
      <c r="B35" s="66">
        <v>12185555</v>
      </c>
      <c r="C35" s="1" t="s">
        <v>0</v>
      </c>
      <c r="D35" s="1" t="s">
        <v>71</v>
      </c>
      <c r="E35" s="2">
        <v>78</v>
      </c>
      <c r="F35" s="31" t="s">
        <v>3</v>
      </c>
      <c r="G35" s="2"/>
      <c r="H35" s="31"/>
      <c r="I35" s="2">
        <v>94</v>
      </c>
      <c r="J35" s="31" t="s">
        <v>1</v>
      </c>
      <c r="K35" s="2"/>
      <c r="L35" s="31"/>
      <c r="M35" s="2">
        <v>86</v>
      </c>
      <c r="N35" s="31" t="s">
        <v>5</v>
      </c>
      <c r="O35" s="2">
        <v>90</v>
      </c>
      <c r="P35" s="31" t="s">
        <v>1</v>
      </c>
      <c r="Q35" s="2">
        <v>95</v>
      </c>
      <c r="R35" s="31" t="s">
        <v>1</v>
      </c>
      <c r="S35" s="5">
        <f t="shared" si="0"/>
        <v>443</v>
      </c>
      <c r="T35" s="6">
        <f t="shared" si="1"/>
        <v>88.6</v>
      </c>
    </row>
    <row r="36" spans="1:20" x14ac:dyDescent="0.25">
      <c r="A36" s="11">
        <v>33</v>
      </c>
      <c r="B36" s="66">
        <v>12185556</v>
      </c>
      <c r="C36" s="1" t="s">
        <v>4</v>
      </c>
      <c r="D36" s="1" t="s">
        <v>72</v>
      </c>
      <c r="E36" s="2">
        <v>64</v>
      </c>
      <c r="F36" s="31" t="s">
        <v>7</v>
      </c>
      <c r="G36" s="2"/>
      <c r="H36" s="31"/>
      <c r="I36" s="2">
        <v>67</v>
      </c>
      <c r="J36" s="31" t="s">
        <v>7</v>
      </c>
      <c r="K36" s="2"/>
      <c r="L36" s="31"/>
      <c r="M36" s="2">
        <v>41</v>
      </c>
      <c r="N36" s="31" t="s">
        <v>9</v>
      </c>
      <c r="O36" s="2">
        <v>55</v>
      </c>
      <c r="P36" s="31" t="s">
        <v>6</v>
      </c>
      <c r="Q36" s="2">
        <v>69</v>
      </c>
      <c r="R36" s="31" t="s">
        <v>6</v>
      </c>
      <c r="S36" s="5">
        <f t="shared" si="0"/>
        <v>296</v>
      </c>
      <c r="T36" s="6">
        <f t="shared" si="1"/>
        <v>59.2</v>
      </c>
    </row>
    <row r="37" spans="1:20" x14ac:dyDescent="0.25">
      <c r="A37" s="11">
        <v>34</v>
      </c>
      <c r="B37" s="66">
        <v>12185557</v>
      </c>
      <c r="C37" s="1" t="s">
        <v>4</v>
      </c>
      <c r="D37" s="1" t="s">
        <v>73</v>
      </c>
      <c r="E37" s="2">
        <v>67</v>
      </c>
      <c r="F37" s="31" t="s">
        <v>7</v>
      </c>
      <c r="G37" s="2"/>
      <c r="H37" s="31"/>
      <c r="I37" s="2">
        <v>68</v>
      </c>
      <c r="J37" s="31" t="s">
        <v>7</v>
      </c>
      <c r="K37" s="2"/>
      <c r="L37" s="31"/>
      <c r="M37" s="2">
        <v>45</v>
      </c>
      <c r="N37" s="31" t="s">
        <v>7</v>
      </c>
      <c r="O37" s="2">
        <v>42</v>
      </c>
      <c r="P37" s="31" t="s">
        <v>9</v>
      </c>
      <c r="Q37" s="2">
        <v>67</v>
      </c>
      <c r="R37" s="31" t="s">
        <v>6</v>
      </c>
      <c r="S37" s="5">
        <f t="shared" si="0"/>
        <v>289</v>
      </c>
      <c r="T37" s="6">
        <f t="shared" si="1"/>
        <v>57.8</v>
      </c>
    </row>
    <row r="38" spans="1:20" x14ac:dyDescent="0.25">
      <c r="A38" s="11">
        <v>35</v>
      </c>
      <c r="B38" s="66">
        <v>12185558</v>
      </c>
      <c r="C38" s="1" t="s">
        <v>4</v>
      </c>
      <c r="D38" s="1" t="s">
        <v>74</v>
      </c>
      <c r="E38" s="2">
        <v>63</v>
      </c>
      <c r="F38" s="31" t="s">
        <v>7</v>
      </c>
      <c r="G38" s="2"/>
      <c r="H38" s="31"/>
      <c r="I38" s="2">
        <v>74</v>
      </c>
      <c r="J38" s="31" t="s">
        <v>6</v>
      </c>
      <c r="K38" s="2"/>
      <c r="L38" s="31"/>
      <c r="M38" s="2">
        <v>45</v>
      </c>
      <c r="N38" s="31" t="s">
        <v>7</v>
      </c>
      <c r="O38" s="2">
        <v>49</v>
      </c>
      <c r="P38" s="31" t="s">
        <v>7</v>
      </c>
      <c r="Q38" s="2">
        <v>69</v>
      </c>
      <c r="R38" s="31" t="s">
        <v>6</v>
      </c>
      <c r="S38" s="5">
        <f t="shared" si="0"/>
        <v>300</v>
      </c>
      <c r="T38" s="6">
        <f t="shared" si="1"/>
        <v>60</v>
      </c>
    </row>
    <row r="39" spans="1:20" x14ac:dyDescent="0.25">
      <c r="A39" s="11">
        <v>36</v>
      </c>
      <c r="B39" s="66">
        <v>12185559</v>
      </c>
      <c r="C39" s="1" t="s">
        <v>4</v>
      </c>
      <c r="D39" s="1" t="s">
        <v>75</v>
      </c>
      <c r="E39" s="2">
        <v>67</v>
      </c>
      <c r="F39" s="31" t="s">
        <v>7</v>
      </c>
      <c r="G39" s="2"/>
      <c r="H39" s="31"/>
      <c r="I39" s="2">
        <v>66</v>
      </c>
      <c r="J39" s="31" t="s">
        <v>7</v>
      </c>
      <c r="K39" s="2"/>
      <c r="L39" s="31"/>
      <c r="M39" s="2">
        <v>45</v>
      </c>
      <c r="N39" s="31" t="s">
        <v>7</v>
      </c>
      <c r="O39" s="2">
        <v>39</v>
      </c>
      <c r="P39" s="31" t="s">
        <v>8</v>
      </c>
      <c r="Q39" s="2">
        <v>61</v>
      </c>
      <c r="R39" s="31" t="s">
        <v>7</v>
      </c>
      <c r="S39" s="5">
        <f t="shared" si="0"/>
        <v>278</v>
      </c>
      <c r="T39" s="6">
        <f t="shared" si="1"/>
        <v>55.6</v>
      </c>
    </row>
    <row r="40" spans="1:20" x14ac:dyDescent="0.25">
      <c r="A40" s="11">
        <v>37</v>
      </c>
      <c r="B40" s="66">
        <v>12185560</v>
      </c>
      <c r="C40" s="1" t="s">
        <v>4</v>
      </c>
      <c r="D40" s="1" t="s">
        <v>76</v>
      </c>
      <c r="E40" s="2">
        <v>70</v>
      </c>
      <c r="F40" s="31" t="s">
        <v>6</v>
      </c>
      <c r="G40" s="2"/>
      <c r="H40" s="31"/>
      <c r="I40" s="2">
        <v>66</v>
      </c>
      <c r="J40" s="31" t="s">
        <v>7</v>
      </c>
      <c r="K40" s="2"/>
      <c r="L40" s="31"/>
      <c r="M40" s="2">
        <v>41</v>
      </c>
      <c r="N40" s="31" t="s">
        <v>9</v>
      </c>
      <c r="O40" s="2">
        <v>44</v>
      </c>
      <c r="P40" s="31" t="s">
        <v>9</v>
      </c>
      <c r="Q40" s="2">
        <v>58</v>
      </c>
      <c r="R40" s="31" t="s">
        <v>9</v>
      </c>
      <c r="S40" s="5">
        <f t="shared" ref="S40:S52" si="2">SUM(E40,G40,I40,K40,M40,O40)</f>
        <v>221</v>
      </c>
      <c r="T40" s="6">
        <f>S40/5</f>
        <v>44.2</v>
      </c>
    </row>
    <row r="41" spans="1:20" x14ac:dyDescent="0.25">
      <c r="A41" s="11">
        <v>38</v>
      </c>
      <c r="B41" s="66">
        <v>12185561</v>
      </c>
      <c r="C41" s="1" t="s">
        <v>4</v>
      </c>
      <c r="D41" s="1" t="s">
        <v>77</v>
      </c>
      <c r="E41" s="2">
        <v>57</v>
      </c>
      <c r="F41" s="31" t="s">
        <v>9</v>
      </c>
      <c r="G41" s="2"/>
      <c r="H41" s="31"/>
      <c r="I41" s="2">
        <v>79</v>
      </c>
      <c r="J41" s="31" t="s">
        <v>3</v>
      </c>
      <c r="K41" s="2"/>
      <c r="L41" s="31"/>
      <c r="M41" s="2">
        <v>41</v>
      </c>
      <c r="N41" s="31" t="s">
        <v>9</v>
      </c>
      <c r="O41" s="2">
        <v>45</v>
      </c>
      <c r="P41" s="31" t="s">
        <v>9</v>
      </c>
      <c r="Q41" s="2">
        <v>55</v>
      </c>
      <c r="R41" s="31" t="s">
        <v>9</v>
      </c>
      <c r="S41" s="5">
        <f t="shared" si="2"/>
        <v>222</v>
      </c>
      <c r="T41" s="6">
        <f t="shared" ref="T41:T52" si="3">S41/5</f>
        <v>44.4</v>
      </c>
    </row>
    <row r="42" spans="1:20" x14ac:dyDescent="0.25">
      <c r="A42" s="11">
        <v>39</v>
      </c>
      <c r="B42" s="66">
        <v>12185562</v>
      </c>
      <c r="C42" s="1" t="s">
        <v>4</v>
      </c>
      <c r="D42" s="1" t="s">
        <v>78</v>
      </c>
      <c r="E42" s="2">
        <v>77</v>
      </c>
      <c r="F42" s="31" t="s">
        <v>3</v>
      </c>
      <c r="G42" s="2"/>
      <c r="H42" s="31"/>
      <c r="I42" s="2">
        <v>68</v>
      </c>
      <c r="J42" s="31" t="s">
        <v>7</v>
      </c>
      <c r="K42" s="2"/>
      <c r="L42" s="31"/>
      <c r="M42" s="2">
        <v>80</v>
      </c>
      <c r="N42" s="31" t="s">
        <v>5</v>
      </c>
      <c r="O42" s="2">
        <v>55</v>
      </c>
      <c r="P42" s="31" t="s">
        <v>6</v>
      </c>
      <c r="Q42" s="2">
        <v>51</v>
      </c>
      <c r="R42" s="31" t="s">
        <v>9</v>
      </c>
      <c r="S42" s="5">
        <f t="shared" si="2"/>
        <v>280</v>
      </c>
      <c r="T42" s="6">
        <f t="shared" si="3"/>
        <v>56</v>
      </c>
    </row>
    <row r="43" spans="1:20" x14ac:dyDescent="0.25">
      <c r="A43" s="11">
        <v>40</v>
      </c>
      <c r="B43" s="66">
        <v>12185563</v>
      </c>
      <c r="C43" s="1" t="s">
        <v>4</v>
      </c>
      <c r="D43" s="1" t="s">
        <v>79</v>
      </c>
      <c r="E43" s="2">
        <v>65</v>
      </c>
      <c r="F43" s="31" t="s">
        <v>7</v>
      </c>
      <c r="G43" s="2"/>
      <c r="H43" s="31"/>
      <c r="I43" s="2">
        <v>72</v>
      </c>
      <c r="J43" s="31" t="s">
        <v>6</v>
      </c>
      <c r="K43" s="2"/>
      <c r="L43" s="31"/>
      <c r="M43" s="2">
        <v>40</v>
      </c>
      <c r="N43" s="31" t="s">
        <v>9</v>
      </c>
      <c r="O43" s="2">
        <v>37</v>
      </c>
      <c r="P43" s="31" t="s">
        <v>8</v>
      </c>
      <c r="Q43" s="2">
        <v>51</v>
      </c>
      <c r="R43" s="31" t="s">
        <v>9</v>
      </c>
      <c r="S43" s="5">
        <f t="shared" si="2"/>
        <v>214</v>
      </c>
      <c r="T43" s="6">
        <f t="shared" si="3"/>
        <v>42.8</v>
      </c>
    </row>
    <row r="44" spans="1:20" x14ac:dyDescent="0.25">
      <c r="A44" s="11">
        <v>41</v>
      </c>
      <c r="B44" s="66">
        <v>12185564</v>
      </c>
      <c r="C44" s="1" t="s">
        <v>4</v>
      </c>
      <c r="D44" s="1" t="s">
        <v>80</v>
      </c>
      <c r="E44" s="2">
        <v>77</v>
      </c>
      <c r="F44" s="31" t="s">
        <v>3</v>
      </c>
      <c r="G44" s="2">
        <v>95</v>
      </c>
      <c r="H44" s="31" t="s">
        <v>1</v>
      </c>
      <c r="I44" s="2"/>
      <c r="J44" s="31"/>
      <c r="K44" s="2"/>
      <c r="L44" s="31"/>
      <c r="M44" s="2">
        <v>40</v>
      </c>
      <c r="N44" s="31" t="s">
        <v>9</v>
      </c>
      <c r="O44" s="2">
        <v>43</v>
      </c>
      <c r="P44" s="31" t="s">
        <v>9</v>
      </c>
      <c r="Q44" s="2">
        <v>64</v>
      </c>
      <c r="R44" s="31" t="s">
        <v>7</v>
      </c>
      <c r="S44" s="5">
        <f t="shared" si="2"/>
        <v>255</v>
      </c>
      <c r="T44" s="6">
        <f t="shared" si="3"/>
        <v>51</v>
      </c>
    </row>
    <row r="45" spans="1:20" x14ac:dyDescent="0.25">
      <c r="A45" s="11">
        <v>42</v>
      </c>
      <c r="B45" s="66">
        <v>12185565</v>
      </c>
      <c r="C45" s="1" t="s">
        <v>4</v>
      </c>
      <c r="D45" s="1" t="s">
        <v>81</v>
      </c>
      <c r="E45" s="2">
        <v>80</v>
      </c>
      <c r="F45" s="31" t="s">
        <v>3</v>
      </c>
      <c r="G45" s="2"/>
      <c r="H45" s="31"/>
      <c r="I45" s="2">
        <v>59</v>
      </c>
      <c r="J45" s="31" t="s">
        <v>9</v>
      </c>
      <c r="K45" s="2"/>
      <c r="L45" s="31"/>
      <c r="M45" s="2">
        <v>47</v>
      </c>
      <c r="N45" s="31" t="s">
        <v>7</v>
      </c>
      <c r="O45" s="2">
        <v>53</v>
      </c>
      <c r="P45" s="31" t="s">
        <v>6</v>
      </c>
      <c r="Q45" s="2">
        <v>69</v>
      </c>
      <c r="R45" s="31" t="s">
        <v>6</v>
      </c>
      <c r="S45" s="5">
        <f t="shared" si="2"/>
        <v>239</v>
      </c>
      <c r="T45" s="6">
        <f t="shared" si="3"/>
        <v>47.8</v>
      </c>
    </row>
    <row r="46" spans="1:20" x14ac:dyDescent="0.25">
      <c r="A46" s="11">
        <v>43</v>
      </c>
      <c r="B46" s="66">
        <v>12185566</v>
      </c>
      <c r="C46" s="1" t="s">
        <v>4</v>
      </c>
      <c r="D46" s="1" t="s">
        <v>82</v>
      </c>
      <c r="E46" s="2">
        <v>68</v>
      </c>
      <c r="F46" s="31" t="s">
        <v>7</v>
      </c>
      <c r="G46" s="2"/>
      <c r="H46" s="31"/>
      <c r="I46" s="2">
        <v>68</v>
      </c>
      <c r="J46" s="31" t="s">
        <v>7</v>
      </c>
      <c r="K46" s="2"/>
      <c r="L46" s="31"/>
      <c r="M46" s="2">
        <v>45</v>
      </c>
      <c r="N46" s="31" t="s">
        <v>7</v>
      </c>
      <c r="O46" s="2">
        <v>39</v>
      </c>
      <c r="P46" s="31" t="s">
        <v>8</v>
      </c>
      <c r="Q46" s="2">
        <v>57</v>
      </c>
      <c r="R46" s="31" t="s">
        <v>9</v>
      </c>
      <c r="S46" s="5">
        <f t="shared" si="2"/>
        <v>220</v>
      </c>
      <c r="T46" s="6">
        <f t="shared" si="3"/>
        <v>44</v>
      </c>
    </row>
    <row r="47" spans="1:20" x14ac:dyDescent="0.25">
      <c r="A47" s="11">
        <v>44</v>
      </c>
      <c r="B47" s="66">
        <v>12185567</v>
      </c>
      <c r="C47" s="1" t="s">
        <v>4</v>
      </c>
      <c r="D47" s="1" t="s">
        <v>83</v>
      </c>
      <c r="E47" s="2">
        <v>68</v>
      </c>
      <c r="F47" s="31" t="s">
        <v>7</v>
      </c>
      <c r="G47" s="2"/>
      <c r="H47" s="31"/>
      <c r="I47" s="2">
        <v>59</v>
      </c>
      <c r="J47" s="31" t="s">
        <v>9</v>
      </c>
      <c r="K47" s="2"/>
      <c r="L47" s="31"/>
      <c r="M47" s="2">
        <v>40</v>
      </c>
      <c r="N47" s="31" t="s">
        <v>9</v>
      </c>
      <c r="O47" s="2">
        <v>50</v>
      </c>
      <c r="P47" s="31" t="s">
        <v>7</v>
      </c>
      <c r="Q47" s="2">
        <v>56</v>
      </c>
      <c r="R47" s="31" t="s">
        <v>9</v>
      </c>
      <c r="S47" s="5">
        <f t="shared" si="2"/>
        <v>217</v>
      </c>
      <c r="T47" s="6">
        <f t="shared" si="3"/>
        <v>43.4</v>
      </c>
    </row>
    <row r="48" spans="1:20" x14ac:dyDescent="0.25">
      <c r="A48" s="11">
        <v>45</v>
      </c>
      <c r="B48" s="66">
        <v>12185568</v>
      </c>
      <c r="C48" s="1" t="s">
        <v>4</v>
      </c>
      <c r="D48" s="1" t="s">
        <v>84</v>
      </c>
      <c r="E48" s="2">
        <v>63</v>
      </c>
      <c r="F48" s="31" t="s">
        <v>7</v>
      </c>
      <c r="G48" s="2"/>
      <c r="H48" s="31"/>
      <c r="I48" s="2">
        <v>70</v>
      </c>
      <c r="J48" s="31" t="s">
        <v>6</v>
      </c>
      <c r="K48" s="2"/>
      <c r="L48" s="31"/>
      <c r="M48" s="2">
        <v>40</v>
      </c>
      <c r="N48" s="31" t="s">
        <v>9</v>
      </c>
      <c r="O48" s="2">
        <v>46</v>
      </c>
      <c r="P48" s="31" t="s">
        <v>7</v>
      </c>
      <c r="Q48" s="2">
        <v>53</v>
      </c>
      <c r="R48" s="31" t="s">
        <v>9</v>
      </c>
      <c r="S48" s="5">
        <f t="shared" si="2"/>
        <v>219</v>
      </c>
      <c r="T48" s="6">
        <f t="shared" si="3"/>
        <v>43.8</v>
      </c>
    </row>
    <row r="49" spans="1:20" x14ac:dyDescent="0.25">
      <c r="A49" s="11">
        <v>46</v>
      </c>
      <c r="B49" s="66">
        <v>12185569</v>
      </c>
      <c r="C49" s="1" t="s">
        <v>4</v>
      </c>
      <c r="D49" s="1" t="s">
        <v>85</v>
      </c>
      <c r="E49" s="2">
        <v>68</v>
      </c>
      <c r="F49" s="31" t="s">
        <v>7</v>
      </c>
      <c r="G49" s="2"/>
      <c r="H49" s="31"/>
      <c r="I49" s="2">
        <v>55</v>
      </c>
      <c r="J49" s="31" t="s">
        <v>9</v>
      </c>
      <c r="K49" s="2"/>
      <c r="L49" s="31"/>
      <c r="M49" s="2">
        <v>44</v>
      </c>
      <c r="N49" s="31" t="s">
        <v>9</v>
      </c>
      <c r="O49" s="2">
        <v>39</v>
      </c>
      <c r="P49" s="31" t="s">
        <v>8</v>
      </c>
      <c r="Q49" s="2">
        <v>57</v>
      </c>
      <c r="R49" s="31" t="s">
        <v>9</v>
      </c>
      <c r="S49" s="5">
        <f t="shared" si="2"/>
        <v>206</v>
      </c>
      <c r="T49" s="6">
        <f t="shared" si="3"/>
        <v>41.2</v>
      </c>
    </row>
    <row r="50" spans="1:20" x14ac:dyDescent="0.25">
      <c r="A50" s="11">
        <v>47</v>
      </c>
      <c r="B50" s="66">
        <v>12185570</v>
      </c>
      <c r="C50" s="1" t="s">
        <v>4</v>
      </c>
      <c r="D50" s="1" t="s">
        <v>86</v>
      </c>
      <c r="E50" s="2">
        <v>58</v>
      </c>
      <c r="F50" s="31" t="s">
        <v>9</v>
      </c>
      <c r="G50" s="2"/>
      <c r="H50" s="31"/>
      <c r="I50" s="2">
        <v>78</v>
      </c>
      <c r="J50" s="31" t="s">
        <v>3</v>
      </c>
      <c r="K50" s="2"/>
      <c r="L50" s="31"/>
      <c r="M50" s="2">
        <v>42</v>
      </c>
      <c r="N50" s="31" t="s">
        <v>9</v>
      </c>
      <c r="O50" s="2">
        <v>37</v>
      </c>
      <c r="P50" s="31" t="s">
        <v>8</v>
      </c>
      <c r="Q50" s="2">
        <v>53</v>
      </c>
      <c r="R50" s="31" t="s">
        <v>9</v>
      </c>
      <c r="S50" s="5">
        <f t="shared" si="2"/>
        <v>215</v>
      </c>
      <c r="T50" s="6">
        <f t="shared" si="3"/>
        <v>43</v>
      </c>
    </row>
    <row r="51" spans="1:20" x14ac:dyDescent="0.25">
      <c r="A51" s="11">
        <v>48</v>
      </c>
      <c r="B51" s="66">
        <v>12185571</v>
      </c>
      <c r="C51" s="1" t="s">
        <v>4</v>
      </c>
      <c r="D51" s="17" t="s">
        <v>87</v>
      </c>
      <c r="E51" s="62">
        <v>54</v>
      </c>
      <c r="F51" s="63" t="s">
        <v>9</v>
      </c>
      <c r="G51" s="62"/>
      <c r="H51" s="63"/>
      <c r="I51" s="62">
        <v>43</v>
      </c>
      <c r="J51" s="63" t="s">
        <v>8</v>
      </c>
      <c r="K51" s="62"/>
      <c r="L51" s="63"/>
      <c r="M51" s="62">
        <v>40</v>
      </c>
      <c r="N51" s="63" t="s">
        <v>9</v>
      </c>
      <c r="O51" s="62">
        <v>37</v>
      </c>
      <c r="P51" s="63" t="s">
        <v>8</v>
      </c>
      <c r="Q51" s="62">
        <v>43</v>
      </c>
      <c r="R51" s="63" t="s">
        <v>8</v>
      </c>
      <c r="S51" s="64">
        <f t="shared" si="2"/>
        <v>174</v>
      </c>
      <c r="T51" s="65">
        <f t="shared" si="3"/>
        <v>34.799999999999997</v>
      </c>
    </row>
    <row r="52" spans="1:20" x14ac:dyDescent="0.25">
      <c r="A52" s="11">
        <v>49</v>
      </c>
      <c r="B52" s="66">
        <v>12185572</v>
      </c>
      <c r="C52" s="1" t="s">
        <v>4</v>
      </c>
      <c r="D52" s="1" t="s">
        <v>88</v>
      </c>
      <c r="E52" s="2">
        <v>68</v>
      </c>
      <c r="F52" s="31" t="s">
        <v>7</v>
      </c>
      <c r="G52" s="2"/>
      <c r="H52" s="31"/>
      <c r="I52" s="2">
        <v>70</v>
      </c>
      <c r="J52" s="31" t="s">
        <v>6</v>
      </c>
      <c r="K52" s="2"/>
      <c r="L52" s="31"/>
      <c r="M52" s="2">
        <v>46</v>
      </c>
      <c r="N52" s="31" t="s">
        <v>7</v>
      </c>
      <c r="O52" s="2">
        <v>41</v>
      </c>
      <c r="P52" s="31" t="s">
        <v>9</v>
      </c>
      <c r="Q52" s="2">
        <v>54</v>
      </c>
      <c r="R52" s="31" t="s">
        <v>9</v>
      </c>
      <c r="S52" s="5">
        <f t="shared" si="2"/>
        <v>225</v>
      </c>
      <c r="T52" s="6">
        <f t="shared" si="3"/>
        <v>45</v>
      </c>
    </row>
    <row r="53" spans="1:20" x14ac:dyDescent="0.25">
      <c r="B53" s="13"/>
      <c r="C53" s="16"/>
      <c r="D53" s="1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51"/>
    </row>
    <row r="54" spans="1:20" x14ac:dyDescent="0.25">
      <c r="B54" s="13"/>
      <c r="C54" s="16"/>
      <c r="D54" s="1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51"/>
    </row>
    <row r="55" spans="1:20" x14ac:dyDescent="0.25">
      <c r="B55" s="13"/>
      <c r="C55" s="16"/>
      <c r="D55" s="1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51"/>
    </row>
    <row r="56" spans="1:20" x14ac:dyDescent="0.25">
      <c r="B56" s="13"/>
      <c r="C56" s="16"/>
      <c r="D56" s="1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51"/>
    </row>
    <row r="57" spans="1:20" x14ac:dyDescent="0.25">
      <c r="B57" s="13"/>
      <c r="C57" s="16"/>
      <c r="D57" s="1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51"/>
    </row>
    <row r="58" spans="1:20" x14ac:dyDescent="0.25">
      <c r="B58" s="13"/>
      <c r="C58" s="16"/>
      <c r="D58" s="1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51"/>
    </row>
    <row r="59" spans="1:20" x14ac:dyDescent="0.25">
      <c r="B59" s="13"/>
      <c r="C59" s="16"/>
      <c r="D59" s="1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51"/>
    </row>
    <row r="60" spans="1:20" x14ac:dyDescent="0.25">
      <c r="B60" s="13"/>
      <c r="C60" s="16"/>
      <c r="D60" s="1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51"/>
    </row>
  </sheetData>
  <mergeCells count="9">
    <mergeCell ref="A1:T1"/>
    <mergeCell ref="A2:T2"/>
    <mergeCell ref="Q3:R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21" sqref="G21"/>
    </sheetView>
  </sheetViews>
  <sheetFormatPr defaultRowHeight="15" x14ac:dyDescent="0.25"/>
  <cols>
    <col min="1" max="1" width="13.5703125" customWidth="1"/>
    <col min="2" max="2" width="10.5703125" customWidth="1"/>
    <col min="4" max="4" width="12.85546875" customWidth="1"/>
    <col min="5" max="5" width="12.140625" customWidth="1"/>
    <col min="6" max="6" width="12.5703125" customWidth="1"/>
    <col min="7" max="7" width="12" customWidth="1"/>
    <col min="8" max="8" width="14.7109375" customWidth="1"/>
  </cols>
  <sheetData>
    <row r="1" spans="1:12" ht="18.75" x14ac:dyDescent="0.3">
      <c r="A1" s="83" t="s">
        <v>27</v>
      </c>
      <c r="B1" s="83"/>
      <c r="C1" s="83"/>
      <c r="D1" s="83"/>
      <c r="E1" s="83"/>
    </row>
    <row r="2" spans="1:12" ht="18.75" x14ac:dyDescent="0.3">
      <c r="A2" s="83" t="s">
        <v>28</v>
      </c>
      <c r="B2" s="83"/>
      <c r="C2" s="83"/>
      <c r="D2" s="83"/>
      <c r="E2" s="83"/>
    </row>
    <row r="3" spans="1:12" ht="18.75" x14ac:dyDescent="0.3">
      <c r="A3" s="83" t="s">
        <v>94</v>
      </c>
      <c r="B3" s="83"/>
      <c r="C3" s="83"/>
      <c r="D3" s="83"/>
      <c r="E3" s="83"/>
    </row>
    <row r="4" spans="1:12" x14ac:dyDescent="0.25">
      <c r="A4" s="84"/>
      <c r="D4" s="34"/>
      <c r="E4" s="47"/>
    </row>
    <row r="5" spans="1:12" x14ac:dyDescent="0.25">
      <c r="A5" s="84"/>
      <c r="D5" s="34"/>
      <c r="E5" s="47"/>
    </row>
    <row r="6" spans="1:12" ht="15.75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  <c r="L6" s="15"/>
    </row>
    <row r="7" spans="1:12" ht="30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2" ht="30" x14ac:dyDescent="0.25">
      <c r="A8" s="59" t="s">
        <v>93</v>
      </c>
      <c r="B8" s="61">
        <v>0</v>
      </c>
      <c r="C8" s="61">
        <v>1</v>
      </c>
      <c r="D8" s="61">
        <v>0</v>
      </c>
      <c r="E8" s="61">
        <v>4</v>
      </c>
      <c r="F8" s="61">
        <v>4</v>
      </c>
      <c r="G8" s="61">
        <v>1</v>
      </c>
      <c r="H8" s="61">
        <v>0</v>
      </c>
      <c r="I8" s="61">
        <v>0</v>
      </c>
      <c r="J8" s="61">
        <v>0</v>
      </c>
      <c r="K8" s="61">
        <f>SUM(B8:J8)</f>
        <v>10</v>
      </c>
    </row>
    <row r="9" spans="1:1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x14ac:dyDescent="0.25">
      <c r="A10" s="45" t="s">
        <v>31</v>
      </c>
      <c r="B10" s="45">
        <f>B7*B8</f>
        <v>0</v>
      </c>
      <c r="C10" s="45">
        <f t="shared" ref="C10:J10" si="0">C7*C8</f>
        <v>7</v>
      </c>
      <c r="D10" s="45">
        <f t="shared" si="0"/>
        <v>0</v>
      </c>
      <c r="E10" s="45">
        <f t="shared" si="0"/>
        <v>20</v>
      </c>
      <c r="F10" s="45">
        <f t="shared" si="0"/>
        <v>16</v>
      </c>
      <c r="G10" s="45">
        <f t="shared" si="0"/>
        <v>3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>SUM(B10:J10)</f>
        <v>46</v>
      </c>
    </row>
    <row r="12" spans="1:12" x14ac:dyDescent="0.25">
      <c r="A12" s="81" t="s">
        <v>33</v>
      </c>
      <c r="B12" s="82">
        <f>SUM(K10*100)/(8*K8)</f>
        <v>57.5</v>
      </c>
    </row>
    <row r="13" spans="1:12" x14ac:dyDescent="0.25">
      <c r="A13" s="81"/>
      <c r="B13" s="82"/>
    </row>
    <row r="14" spans="1:12" x14ac:dyDescent="0.25">
      <c r="A14" s="81"/>
      <c r="B14" s="82"/>
    </row>
    <row r="16" spans="1:12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0</v>
      </c>
      <c r="E17" s="11">
        <v>5</v>
      </c>
      <c r="F17" s="11">
        <v>4</v>
      </c>
      <c r="G17" s="11">
        <v>1</v>
      </c>
      <c r="H17" s="11">
        <v>0</v>
      </c>
      <c r="I17" s="11">
        <f>SUM(D17:H17)</f>
        <v>10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N17" sqref="N17"/>
    </sheetView>
  </sheetViews>
  <sheetFormatPr defaultRowHeight="15" x14ac:dyDescent="0.25"/>
  <cols>
    <col min="1" max="1" width="15.5703125" customWidth="1"/>
    <col min="2" max="2" width="11.7109375" customWidth="1"/>
    <col min="4" max="4" width="12.140625" customWidth="1"/>
    <col min="5" max="5" width="12.42578125" customWidth="1"/>
    <col min="6" max="6" width="11.5703125" customWidth="1"/>
    <col min="7" max="7" width="12.28515625" customWidth="1"/>
    <col min="8" max="8" width="15.7109375" customWidth="1"/>
  </cols>
  <sheetData>
    <row r="1" spans="1:12" ht="18.75" x14ac:dyDescent="0.3">
      <c r="A1" s="83" t="s">
        <v>27</v>
      </c>
      <c r="B1" s="83"/>
      <c r="C1" s="83"/>
      <c r="D1" s="83"/>
      <c r="E1" s="83"/>
    </row>
    <row r="2" spans="1:12" ht="18.75" x14ac:dyDescent="0.3">
      <c r="A2" s="83" t="s">
        <v>28</v>
      </c>
      <c r="B2" s="83"/>
      <c r="C2" s="83"/>
      <c r="D2" s="83"/>
      <c r="E2" s="83"/>
    </row>
    <row r="3" spans="1:12" ht="18.75" x14ac:dyDescent="0.3">
      <c r="A3" s="83" t="s">
        <v>94</v>
      </c>
      <c r="B3" s="83"/>
      <c r="C3" s="83"/>
      <c r="D3" s="83"/>
      <c r="E3" s="83"/>
    </row>
    <row r="4" spans="1:12" x14ac:dyDescent="0.25">
      <c r="A4" s="84"/>
      <c r="D4" s="34"/>
      <c r="E4" s="47"/>
    </row>
    <row r="5" spans="1:12" x14ac:dyDescent="0.25">
      <c r="A5" s="84"/>
      <c r="D5" s="34"/>
      <c r="E5" s="47"/>
    </row>
    <row r="6" spans="1:12" ht="15.75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  <c r="L6" s="15"/>
    </row>
    <row r="7" spans="1:12" ht="30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2" ht="30" x14ac:dyDescent="0.25">
      <c r="A8" s="59" t="s">
        <v>93</v>
      </c>
      <c r="B8" s="61">
        <v>1</v>
      </c>
      <c r="C8" s="61">
        <v>3</v>
      </c>
      <c r="D8" s="61">
        <v>2</v>
      </c>
      <c r="E8" s="61">
        <v>1</v>
      </c>
      <c r="F8" s="61">
        <v>1</v>
      </c>
      <c r="G8" s="61">
        <v>13</v>
      </c>
      <c r="H8" s="61">
        <v>18</v>
      </c>
      <c r="I8" s="61">
        <v>0</v>
      </c>
      <c r="J8" s="61">
        <v>0</v>
      </c>
      <c r="K8" s="61">
        <f>SUM(B8:J8)</f>
        <v>39</v>
      </c>
    </row>
    <row r="9" spans="1:1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x14ac:dyDescent="0.25">
      <c r="A10" s="45" t="s">
        <v>31</v>
      </c>
      <c r="B10" s="45">
        <f>B7*B8</f>
        <v>8</v>
      </c>
      <c r="C10" s="45">
        <f t="shared" ref="C10:J10" si="0">C7*C8</f>
        <v>21</v>
      </c>
      <c r="D10" s="45">
        <f t="shared" si="0"/>
        <v>12</v>
      </c>
      <c r="E10" s="45">
        <f t="shared" si="0"/>
        <v>5</v>
      </c>
      <c r="F10" s="45">
        <f t="shared" si="0"/>
        <v>4</v>
      </c>
      <c r="G10" s="45">
        <f t="shared" si="0"/>
        <v>39</v>
      </c>
      <c r="H10" s="45">
        <f t="shared" si="0"/>
        <v>36</v>
      </c>
      <c r="I10" s="45">
        <f t="shared" si="0"/>
        <v>0</v>
      </c>
      <c r="J10" s="45">
        <f t="shared" si="0"/>
        <v>0</v>
      </c>
      <c r="K10" s="45">
        <f>SUM(B10:J10)</f>
        <v>125</v>
      </c>
    </row>
    <row r="12" spans="1:12" x14ac:dyDescent="0.25">
      <c r="A12" s="81" t="s">
        <v>33</v>
      </c>
      <c r="B12" s="82">
        <f>SUM(K10*100)/(8*K8)</f>
        <v>40.064102564102562</v>
      </c>
    </row>
    <row r="13" spans="1:12" x14ac:dyDescent="0.25">
      <c r="A13" s="81"/>
      <c r="B13" s="82"/>
    </row>
    <row r="14" spans="1:12" x14ac:dyDescent="0.25">
      <c r="A14" s="81"/>
      <c r="B14" s="82"/>
    </row>
    <row r="16" spans="1:12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0</v>
      </c>
      <c r="E17" s="11">
        <v>8</v>
      </c>
      <c r="F17" s="11">
        <v>21</v>
      </c>
      <c r="G17" s="11">
        <v>19</v>
      </c>
      <c r="H17" s="11">
        <v>1</v>
      </c>
      <c r="I17" s="11">
        <f>SUM(D17:H17)</f>
        <v>49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B1" workbookViewId="0">
      <selection activeCell="O5" sqref="O5"/>
    </sheetView>
  </sheetViews>
  <sheetFormatPr defaultRowHeight="15" x14ac:dyDescent="0.25"/>
  <cols>
    <col min="1" max="1" width="6.5703125" style="46" customWidth="1"/>
    <col min="2" max="2" width="11.7109375" customWidth="1"/>
    <col min="3" max="3" width="3.5703125" customWidth="1"/>
    <col min="4" max="4" width="23.7109375" customWidth="1"/>
    <col min="12" max="12" width="11.85546875" customWidth="1"/>
  </cols>
  <sheetData>
    <row r="1" spans="1:20" ht="31.5" x14ac:dyDescent="0.25">
      <c r="A1" s="11" t="s">
        <v>100</v>
      </c>
      <c r="B1" s="1" t="s">
        <v>38</v>
      </c>
      <c r="C1" s="11"/>
      <c r="D1" s="1"/>
      <c r="E1" s="69" t="s">
        <v>91</v>
      </c>
      <c r="F1" s="69"/>
      <c r="G1" s="72" t="s">
        <v>89</v>
      </c>
      <c r="H1" s="72"/>
      <c r="I1" s="69" t="s">
        <v>90</v>
      </c>
      <c r="J1" s="69"/>
      <c r="K1" s="85" t="s">
        <v>101</v>
      </c>
      <c r="L1" s="86"/>
      <c r="M1" s="85" t="s">
        <v>102</v>
      </c>
      <c r="N1" s="86"/>
      <c r="O1" s="69" t="s">
        <v>97</v>
      </c>
      <c r="P1" s="69"/>
      <c r="Q1" s="69" t="s">
        <v>98</v>
      </c>
      <c r="R1" s="69"/>
      <c r="S1" s="8" t="s">
        <v>10</v>
      </c>
      <c r="T1" s="8" t="s">
        <v>11</v>
      </c>
    </row>
    <row r="2" spans="1:20" x14ac:dyDescent="0.25">
      <c r="A2" s="11">
        <v>1</v>
      </c>
      <c r="B2" s="66">
        <v>12185531</v>
      </c>
      <c r="C2" s="1" t="s">
        <v>4</v>
      </c>
      <c r="D2" s="10" t="s">
        <v>47</v>
      </c>
      <c r="E2" s="2">
        <v>90</v>
      </c>
      <c r="F2" s="31" t="s">
        <v>5</v>
      </c>
      <c r="G2" s="2"/>
      <c r="H2" s="31"/>
      <c r="I2" s="2">
        <v>91</v>
      </c>
      <c r="J2" s="31" t="s">
        <v>5</v>
      </c>
      <c r="K2" s="2">
        <v>89</v>
      </c>
      <c r="L2" s="31" t="s">
        <v>5</v>
      </c>
      <c r="M2" s="2"/>
      <c r="N2" s="31"/>
      <c r="O2" s="2">
        <v>92</v>
      </c>
      <c r="P2" s="31" t="s">
        <v>1</v>
      </c>
      <c r="Q2" s="2">
        <v>92</v>
      </c>
      <c r="R2" s="31" t="s">
        <v>5</v>
      </c>
      <c r="S2" s="5">
        <f t="shared" ref="S2:S33" si="0">SUM(E2,G2,I2,K2,M2,O2,Q2)</f>
        <v>454</v>
      </c>
      <c r="T2" s="6">
        <f t="shared" ref="T2:T33" si="1">S2/5</f>
        <v>90.8</v>
      </c>
    </row>
    <row r="3" spans="1:20" x14ac:dyDescent="0.25">
      <c r="A3" s="11">
        <v>2</v>
      </c>
      <c r="B3" s="66">
        <v>12185549</v>
      </c>
      <c r="C3" s="1" t="s">
        <v>0</v>
      </c>
      <c r="D3" s="1" t="s">
        <v>65</v>
      </c>
      <c r="E3" s="2">
        <v>89</v>
      </c>
      <c r="F3" s="31" t="s">
        <v>5</v>
      </c>
      <c r="G3" s="2"/>
      <c r="H3" s="31"/>
      <c r="I3" s="2">
        <v>89</v>
      </c>
      <c r="J3" s="31" t="s">
        <v>5</v>
      </c>
      <c r="K3" s="2"/>
      <c r="L3" s="31"/>
      <c r="M3" s="2">
        <v>91</v>
      </c>
      <c r="N3" s="31" t="s">
        <v>1</v>
      </c>
      <c r="O3" s="2">
        <v>90</v>
      </c>
      <c r="P3" s="31" t="s">
        <v>1</v>
      </c>
      <c r="Q3" s="2">
        <v>89</v>
      </c>
      <c r="R3" s="31" t="s">
        <v>5</v>
      </c>
      <c r="S3" s="5">
        <f t="shared" si="0"/>
        <v>448</v>
      </c>
      <c r="T3" s="6">
        <f t="shared" si="1"/>
        <v>89.6</v>
      </c>
    </row>
    <row r="4" spans="1:20" x14ac:dyDescent="0.25">
      <c r="A4" s="11">
        <v>3</v>
      </c>
      <c r="B4" s="66">
        <v>12185555</v>
      </c>
      <c r="C4" s="1" t="s">
        <v>0</v>
      </c>
      <c r="D4" s="1" t="s">
        <v>71</v>
      </c>
      <c r="E4" s="2">
        <v>78</v>
      </c>
      <c r="F4" s="31" t="s">
        <v>3</v>
      </c>
      <c r="G4" s="2"/>
      <c r="H4" s="31"/>
      <c r="I4" s="2">
        <v>94</v>
      </c>
      <c r="J4" s="31" t="s">
        <v>1</v>
      </c>
      <c r="K4" s="2"/>
      <c r="L4" s="31"/>
      <c r="M4" s="2">
        <v>86</v>
      </c>
      <c r="N4" s="31" t="s">
        <v>5</v>
      </c>
      <c r="O4" s="2">
        <v>90</v>
      </c>
      <c r="P4" s="31" t="s">
        <v>1</v>
      </c>
      <c r="Q4" s="2">
        <v>95</v>
      </c>
      <c r="R4" s="31" t="s">
        <v>1</v>
      </c>
      <c r="S4" s="5">
        <f t="shared" si="0"/>
        <v>443</v>
      </c>
      <c r="T4" s="6">
        <f t="shared" si="1"/>
        <v>88.6</v>
      </c>
    </row>
    <row r="5" spans="1:20" x14ac:dyDescent="0.25">
      <c r="A5" s="11">
        <v>4</v>
      </c>
      <c r="B5" s="66">
        <v>12185526</v>
      </c>
      <c r="C5" s="1" t="s">
        <v>0</v>
      </c>
      <c r="D5" s="1" t="s">
        <v>42</v>
      </c>
      <c r="E5" s="2">
        <v>92</v>
      </c>
      <c r="F5" s="31" t="s">
        <v>1</v>
      </c>
      <c r="G5" s="2"/>
      <c r="H5" s="31"/>
      <c r="I5" s="2">
        <v>97</v>
      </c>
      <c r="J5" s="31" t="s">
        <v>1</v>
      </c>
      <c r="K5" s="2">
        <v>61</v>
      </c>
      <c r="L5" s="31" t="s">
        <v>3</v>
      </c>
      <c r="M5" s="2"/>
      <c r="N5" s="31"/>
      <c r="O5" s="2">
        <v>90</v>
      </c>
      <c r="P5" s="31" t="s">
        <v>1</v>
      </c>
      <c r="Q5" s="2">
        <v>97</v>
      </c>
      <c r="R5" s="31" t="s">
        <v>1</v>
      </c>
      <c r="S5" s="5">
        <f t="shared" si="0"/>
        <v>437</v>
      </c>
      <c r="T5" s="6">
        <f t="shared" si="1"/>
        <v>87.4</v>
      </c>
    </row>
    <row r="6" spans="1:20" x14ac:dyDescent="0.25">
      <c r="A6" s="11">
        <v>5</v>
      </c>
      <c r="B6" s="66">
        <v>12185527</v>
      </c>
      <c r="C6" s="1" t="s">
        <v>0</v>
      </c>
      <c r="D6" s="1" t="s">
        <v>43</v>
      </c>
      <c r="E6" s="2">
        <v>89</v>
      </c>
      <c r="F6" s="31" t="s">
        <v>5</v>
      </c>
      <c r="G6" s="2">
        <v>98</v>
      </c>
      <c r="H6" s="31" t="s">
        <v>1</v>
      </c>
      <c r="I6" s="2"/>
      <c r="J6" s="31"/>
      <c r="K6" s="2">
        <v>61</v>
      </c>
      <c r="L6" s="31" t="s">
        <v>3</v>
      </c>
      <c r="M6" s="2"/>
      <c r="N6" s="31"/>
      <c r="O6" s="2">
        <v>90</v>
      </c>
      <c r="P6" s="31" t="s">
        <v>1</v>
      </c>
      <c r="Q6" s="2">
        <v>96</v>
      </c>
      <c r="R6" s="31" t="s">
        <v>1</v>
      </c>
      <c r="S6" s="5">
        <f t="shared" si="0"/>
        <v>434</v>
      </c>
      <c r="T6" s="6">
        <f t="shared" si="1"/>
        <v>86.8</v>
      </c>
    </row>
    <row r="7" spans="1:20" x14ac:dyDescent="0.25">
      <c r="A7" s="11">
        <v>6</v>
      </c>
      <c r="B7" s="66">
        <v>12185529</v>
      </c>
      <c r="C7" s="1" t="s">
        <v>0</v>
      </c>
      <c r="D7" s="1" t="s">
        <v>45</v>
      </c>
      <c r="E7" s="2">
        <v>90</v>
      </c>
      <c r="F7" s="31" t="s">
        <v>5</v>
      </c>
      <c r="G7" s="2">
        <v>97</v>
      </c>
      <c r="H7" s="31" t="s">
        <v>1</v>
      </c>
      <c r="I7" s="2"/>
      <c r="J7" s="31"/>
      <c r="K7" s="2">
        <v>57</v>
      </c>
      <c r="L7" s="31" t="s">
        <v>6</v>
      </c>
      <c r="M7" s="2"/>
      <c r="N7" s="31"/>
      <c r="O7" s="2">
        <v>81</v>
      </c>
      <c r="P7" s="31" t="s">
        <v>5</v>
      </c>
      <c r="Q7" s="2">
        <v>95</v>
      </c>
      <c r="R7" s="31" t="s">
        <v>1</v>
      </c>
      <c r="S7" s="5">
        <f t="shared" si="0"/>
        <v>420</v>
      </c>
      <c r="T7" s="6">
        <f t="shared" si="1"/>
        <v>84</v>
      </c>
    </row>
    <row r="8" spans="1:20" x14ac:dyDescent="0.25">
      <c r="A8" s="11">
        <v>7</v>
      </c>
      <c r="B8" s="66">
        <v>12185528</v>
      </c>
      <c r="C8" s="1" t="s">
        <v>0</v>
      </c>
      <c r="D8" s="1" t="s">
        <v>44</v>
      </c>
      <c r="E8" s="2">
        <v>89</v>
      </c>
      <c r="F8" s="31" t="s">
        <v>5</v>
      </c>
      <c r="G8" s="2">
        <v>97</v>
      </c>
      <c r="H8" s="31" t="s">
        <v>1</v>
      </c>
      <c r="I8" s="2"/>
      <c r="J8" s="31"/>
      <c r="K8" s="2">
        <v>60</v>
      </c>
      <c r="L8" s="31" t="s">
        <v>3</v>
      </c>
      <c r="M8" s="2"/>
      <c r="N8" s="31"/>
      <c r="O8" s="2">
        <v>80</v>
      </c>
      <c r="P8" s="31" t="s">
        <v>5</v>
      </c>
      <c r="Q8" s="2">
        <v>89</v>
      </c>
      <c r="R8" s="31" t="s">
        <v>5</v>
      </c>
      <c r="S8" s="5">
        <f t="shared" si="0"/>
        <v>415</v>
      </c>
      <c r="T8" s="6">
        <f t="shared" si="1"/>
        <v>83</v>
      </c>
    </row>
    <row r="9" spans="1:20" x14ac:dyDescent="0.25">
      <c r="A9" s="11">
        <v>8</v>
      </c>
      <c r="B9" s="66">
        <v>12185536</v>
      </c>
      <c r="C9" s="1" t="s">
        <v>0</v>
      </c>
      <c r="D9" s="1" t="s">
        <v>52</v>
      </c>
      <c r="E9" s="2">
        <v>89</v>
      </c>
      <c r="F9" s="31" t="s">
        <v>5</v>
      </c>
      <c r="G9" s="2"/>
      <c r="H9" s="31"/>
      <c r="I9" s="2">
        <v>96</v>
      </c>
      <c r="J9" s="31" t="s">
        <v>1</v>
      </c>
      <c r="K9" s="2"/>
      <c r="L9" s="31"/>
      <c r="M9" s="2">
        <v>81</v>
      </c>
      <c r="N9" s="31" t="s">
        <v>5</v>
      </c>
      <c r="O9" s="2">
        <v>69</v>
      </c>
      <c r="P9" s="31" t="s">
        <v>3</v>
      </c>
      <c r="Q9" s="2">
        <v>79</v>
      </c>
      <c r="R9" s="31" t="s">
        <v>3</v>
      </c>
      <c r="S9" s="5">
        <f t="shared" si="0"/>
        <v>414</v>
      </c>
      <c r="T9" s="6">
        <f t="shared" si="1"/>
        <v>82.8</v>
      </c>
    </row>
    <row r="10" spans="1:20" x14ac:dyDescent="0.25">
      <c r="A10" s="11">
        <v>9</v>
      </c>
      <c r="B10" s="1">
        <v>12185524</v>
      </c>
      <c r="C10" s="1" t="s">
        <v>0</v>
      </c>
      <c r="D10" s="1" t="s">
        <v>40</v>
      </c>
      <c r="E10" s="2">
        <v>88</v>
      </c>
      <c r="F10" s="31" t="s">
        <v>5</v>
      </c>
      <c r="G10" s="2">
        <v>98</v>
      </c>
      <c r="H10" s="31" t="s">
        <v>1</v>
      </c>
      <c r="I10" s="2"/>
      <c r="J10" s="31"/>
      <c r="K10" s="2">
        <v>61</v>
      </c>
      <c r="L10" s="31" t="s">
        <v>3</v>
      </c>
      <c r="M10" s="2"/>
      <c r="N10" s="31"/>
      <c r="O10" s="2">
        <v>59</v>
      </c>
      <c r="P10" s="31" t="s">
        <v>6</v>
      </c>
      <c r="Q10" s="2">
        <v>96</v>
      </c>
      <c r="R10" s="31" t="s">
        <v>1</v>
      </c>
      <c r="S10" s="5">
        <f t="shared" si="0"/>
        <v>402</v>
      </c>
      <c r="T10" s="6">
        <f t="shared" si="1"/>
        <v>80.400000000000006</v>
      </c>
    </row>
    <row r="11" spans="1:20" x14ac:dyDescent="0.25">
      <c r="A11" s="11">
        <v>10</v>
      </c>
      <c r="B11" s="66">
        <v>12185532</v>
      </c>
      <c r="C11" s="1" t="s">
        <v>4</v>
      </c>
      <c r="D11" s="1" t="s">
        <v>48</v>
      </c>
      <c r="E11" s="2">
        <v>79</v>
      </c>
      <c r="F11" s="31" t="s">
        <v>3</v>
      </c>
      <c r="G11" s="2">
        <v>96</v>
      </c>
      <c r="H11" s="31" t="s">
        <v>1</v>
      </c>
      <c r="I11" s="2"/>
      <c r="J11" s="31"/>
      <c r="K11" s="2">
        <v>59</v>
      </c>
      <c r="L11" s="31" t="s">
        <v>6</v>
      </c>
      <c r="M11" s="2"/>
      <c r="N11" s="31"/>
      <c r="O11" s="2">
        <v>80</v>
      </c>
      <c r="P11" s="31" t="s">
        <v>5</v>
      </c>
      <c r="Q11" s="2">
        <v>80</v>
      </c>
      <c r="R11" s="31" t="s">
        <v>3</v>
      </c>
      <c r="S11" s="5">
        <f t="shared" si="0"/>
        <v>394</v>
      </c>
      <c r="T11" s="6">
        <f t="shared" si="1"/>
        <v>78.8</v>
      </c>
    </row>
    <row r="12" spans="1:20" x14ac:dyDescent="0.25">
      <c r="A12" s="11">
        <v>11</v>
      </c>
      <c r="B12" s="66">
        <v>12185525</v>
      </c>
      <c r="C12" s="1" t="s">
        <v>0</v>
      </c>
      <c r="D12" s="1" t="s">
        <v>41</v>
      </c>
      <c r="E12" s="2">
        <v>89</v>
      </c>
      <c r="F12" s="31" t="s">
        <v>5</v>
      </c>
      <c r="G12" s="2"/>
      <c r="H12" s="31"/>
      <c r="I12" s="2">
        <v>78</v>
      </c>
      <c r="J12" s="31" t="s">
        <v>3</v>
      </c>
      <c r="K12" s="2">
        <v>57</v>
      </c>
      <c r="L12" s="31" t="s">
        <v>6</v>
      </c>
      <c r="M12" s="2"/>
      <c r="N12" s="31"/>
      <c r="O12" s="2">
        <v>79</v>
      </c>
      <c r="P12" s="31" t="s">
        <v>2</v>
      </c>
      <c r="Q12" s="2">
        <v>86</v>
      </c>
      <c r="R12" s="31" t="s">
        <v>2</v>
      </c>
      <c r="S12" s="5">
        <f t="shared" si="0"/>
        <v>389</v>
      </c>
      <c r="T12" s="6">
        <f t="shared" si="1"/>
        <v>77.8</v>
      </c>
    </row>
    <row r="13" spans="1:20" x14ac:dyDescent="0.25">
      <c r="A13" s="11">
        <v>12</v>
      </c>
      <c r="B13" s="66">
        <v>12185533</v>
      </c>
      <c r="C13" s="1" t="s">
        <v>4</v>
      </c>
      <c r="D13" s="1" t="s">
        <v>49</v>
      </c>
      <c r="E13" s="2">
        <v>79</v>
      </c>
      <c r="F13" s="31" t="s">
        <v>3</v>
      </c>
      <c r="G13" s="2"/>
      <c r="H13" s="31"/>
      <c r="I13" s="2">
        <v>92</v>
      </c>
      <c r="J13" s="31" t="s">
        <v>1</v>
      </c>
      <c r="K13" s="2">
        <v>57</v>
      </c>
      <c r="L13" s="31" t="s">
        <v>6</v>
      </c>
      <c r="M13" s="2"/>
      <c r="N13" s="31"/>
      <c r="O13" s="2">
        <v>69</v>
      </c>
      <c r="P13" s="31" t="s">
        <v>3</v>
      </c>
      <c r="Q13" s="2">
        <v>83</v>
      </c>
      <c r="R13" s="31" t="s">
        <v>2</v>
      </c>
      <c r="S13" s="5">
        <f t="shared" si="0"/>
        <v>380</v>
      </c>
      <c r="T13" s="6">
        <f t="shared" si="1"/>
        <v>76</v>
      </c>
    </row>
    <row r="14" spans="1:20" x14ac:dyDescent="0.25">
      <c r="A14" s="11">
        <v>13</v>
      </c>
      <c r="B14" s="66">
        <v>12185546</v>
      </c>
      <c r="C14" s="1" t="s">
        <v>0</v>
      </c>
      <c r="D14" s="1" t="s">
        <v>62</v>
      </c>
      <c r="E14" s="2">
        <v>78</v>
      </c>
      <c r="F14" s="31" t="s">
        <v>3</v>
      </c>
      <c r="G14" s="2"/>
      <c r="H14" s="31"/>
      <c r="I14" s="2">
        <v>96</v>
      </c>
      <c r="J14" s="31" t="s">
        <v>1</v>
      </c>
      <c r="K14" s="2"/>
      <c r="L14" s="31"/>
      <c r="M14" s="2">
        <v>70</v>
      </c>
      <c r="N14" s="31" t="s">
        <v>2</v>
      </c>
      <c r="O14" s="2">
        <v>44</v>
      </c>
      <c r="P14" s="31" t="s">
        <v>9</v>
      </c>
      <c r="Q14" s="2">
        <v>88</v>
      </c>
      <c r="R14" s="31" t="s">
        <v>2</v>
      </c>
      <c r="S14" s="5">
        <f t="shared" si="0"/>
        <v>376</v>
      </c>
      <c r="T14" s="6">
        <f t="shared" si="1"/>
        <v>75.2</v>
      </c>
    </row>
    <row r="15" spans="1:20" x14ac:dyDescent="0.25">
      <c r="A15" s="11">
        <v>14</v>
      </c>
      <c r="B15" s="66">
        <v>12185552</v>
      </c>
      <c r="C15" s="1" t="s">
        <v>0</v>
      </c>
      <c r="D15" s="1" t="s">
        <v>68</v>
      </c>
      <c r="E15" s="2">
        <v>84</v>
      </c>
      <c r="F15" s="31" t="s">
        <v>2</v>
      </c>
      <c r="G15" s="2"/>
      <c r="H15" s="31"/>
      <c r="I15" s="2">
        <v>90</v>
      </c>
      <c r="J15" s="31" t="s">
        <v>5</v>
      </c>
      <c r="K15" s="2"/>
      <c r="L15" s="31"/>
      <c r="M15" s="2">
        <v>45</v>
      </c>
      <c r="N15" s="31" t="s">
        <v>7</v>
      </c>
      <c r="O15" s="2">
        <v>78</v>
      </c>
      <c r="P15" s="31" t="s">
        <v>2</v>
      </c>
      <c r="Q15" s="2">
        <v>73</v>
      </c>
      <c r="R15" s="31" t="s">
        <v>6</v>
      </c>
      <c r="S15" s="5">
        <f t="shared" si="0"/>
        <v>370</v>
      </c>
      <c r="T15" s="6">
        <f t="shared" si="1"/>
        <v>74</v>
      </c>
    </row>
    <row r="16" spans="1:20" x14ac:dyDescent="0.25">
      <c r="A16" s="11">
        <v>15</v>
      </c>
      <c r="B16" s="66">
        <v>12185530</v>
      </c>
      <c r="C16" s="1" t="s">
        <v>4</v>
      </c>
      <c r="D16" s="1" t="s">
        <v>46</v>
      </c>
      <c r="E16" s="2">
        <v>83</v>
      </c>
      <c r="F16" s="31" t="s">
        <v>2</v>
      </c>
      <c r="G16" s="2"/>
      <c r="H16" s="31"/>
      <c r="I16" s="2">
        <v>91</v>
      </c>
      <c r="J16" s="31" t="s">
        <v>5</v>
      </c>
      <c r="K16" s="2">
        <v>50</v>
      </c>
      <c r="L16" s="31" t="s">
        <v>7</v>
      </c>
      <c r="M16" s="2"/>
      <c r="N16" s="31"/>
      <c r="O16" s="2">
        <v>55</v>
      </c>
      <c r="P16" s="31" t="s">
        <v>6</v>
      </c>
      <c r="Q16" s="2">
        <v>62</v>
      </c>
      <c r="R16" s="31" t="s">
        <v>7</v>
      </c>
      <c r="S16" s="5">
        <f t="shared" si="0"/>
        <v>341</v>
      </c>
      <c r="T16" s="6">
        <f t="shared" si="1"/>
        <v>68.2</v>
      </c>
    </row>
    <row r="17" spans="1:20" x14ac:dyDescent="0.25">
      <c r="A17" s="11">
        <v>16</v>
      </c>
      <c r="B17" s="66">
        <v>12185543</v>
      </c>
      <c r="C17" s="1" t="s">
        <v>0</v>
      </c>
      <c r="D17" s="1" t="s">
        <v>59</v>
      </c>
      <c r="E17" s="2">
        <v>86</v>
      </c>
      <c r="F17" s="31" t="s">
        <v>2</v>
      </c>
      <c r="G17" s="2"/>
      <c r="H17" s="31"/>
      <c r="I17" s="2">
        <v>78</v>
      </c>
      <c r="J17" s="31" t="s">
        <v>3</v>
      </c>
      <c r="K17" s="2"/>
      <c r="L17" s="31"/>
      <c r="M17" s="2">
        <v>47</v>
      </c>
      <c r="N17" s="31" t="s">
        <v>7</v>
      </c>
      <c r="O17" s="2">
        <v>49</v>
      </c>
      <c r="P17" s="31" t="s">
        <v>7</v>
      </c>
      <c r="Q17" s="2">
        <v>77</v>
      </c>
      <c r="R17" s="31" t="s">
        <v>3</v>
      </c>
      <c r="S17" s="5">
        <f t="shared" si="0"/>
        <v>337</v>
      </c>
      <c r="T17" s="6">
        <f t="shared" si="1"/>
        <v>67.400000000000006</v>
      </c>
    </row>
    <row r="18" spans="1:20" x14ac:dyDescent="0.25">
      <c r="A18" s="11">
        <v>17</v>
      </c>
      <c r="B18" s="66">
        <v>12185540</v>
      </c>
      <c r="C18" s="1" t="s">
        <v>0</v>
      </c>
      <c r="D18" s="1" t="s">
        <v>56</v>
      </c>
      <c r="E18" s="2">
        <v>63</v>
      </c>
      <c r="F18" s="31" t="s">
        <v>7</v>
      </c>
      <c r="G18" s="2"/>
      <c r="H18" s="31"/>
      <c r="I18" s="2">
        <v>90</v>
      </c>
      <c r="J18" s="31" t="s">
        <v>5</v>
      </c>
      <c r="K18" s="2"/>
      <c r="L18" s="31"/>
      <c r="M18" s="2">
        <v>79</v>
      </c>
      <c r="N18" s="31" t="s">
        <v>2</v>
      </c>
      <c r="O18" s="2">
        <v>40</v>
      </c>
      <c r="P18" s="31" t="s">
        <v>9</v>
      </c>
      <c r="Q18" s="2">
        <v>62</v>
      </c>
      <c r="R18" s="31" t="s">
        <v>7</v>
      </c>
      <c r="S18" s="5">
        <f t="shared" si="0"/>
        <v>334</v>
      </c>
      <c r="T18" s="6">
        <f t="shared" si="1"/>
        <v>66.8</v>
      </c>
    </row>
    <row r="19" spans="1:20" x14ac:dyDescent="0.25">
      <c r="A19" s="11">
        <v>18</v>
      </c>
      <c r="B19" s="66">
        <v>12185562</v>
      </c>
      <c r="C19" s="1" t="s">
        <v>4</v>
      </c>
      <c r="D19" s="1" t="s">
        <v>78</v>
      </c>
      <c r="E19" s="2">
        <v>77</v>
      </c>
      <c r="F19" s="31" t="s">
        <v>3</v>
      </c>
      <c r="G19" s="2"/>
      <c r="H19" s="31"/>
      <c r="I19" s="2">
        <v>68</v>
      </c>
      <c r="J19" s="31" t="s">
        <v>7</v>
      </c>
      <c r="K19" s="2"/>
      <c r="L19" s="31"/>
      <c r="M19" s="2">
        <v>80</v>
      </c>
      <c r="N19" s="31" t="s">
        <v>5</v>
      </c>
      <c r="O19" s="2">
        <v>55</v>
      </c>
      <c r="P19" s="31" t="s">
        <v>6</v>
      </c>
      <c r="Q19" s="2">
        <v>51</v>
      </c>
      <c r="R19" s="31" t="s">
        <v>9</v>
      </c>
      <c r="S19" s="5">
        <f t="shared" si="0"/>
        <v>331</v>
      </c>
      <c r="T19" s="6">
        <f t="shared" si="1"/>
        <v>66.2</v>
      </c>
    </row>
    <row r="20" spans="1:20" x14ac:dyDescent="0.25">
      <c r="A20" s="11">
        <v>19</v>
      </c>
      <c r="B20" s="66">
        <v>12185545</v>
      </c>
      <c r="C20" s="1" t="s">
        <v>0</v>
      </c>
      <c r="D20" s="1" t="s">
        <v>61</v>
      </c>
      <c r="E20" s="2">
        <v>78</v>
      </c>
      <c r="F20" s="31" t="s">
        <v>3</v>
      </c>
      <c r="G20" s="2"/>
      <c r="H20" s="31"/>
      <c r="I20" s="2">
        <v>76</v>
      </c>
      <c r="J20" s="31" t="s">
        <v>3</v>
      </c>
      <c r="K20" s="2"/>
      <c r="L20" s="31"/>
      <c r="M20" s="2">
        <v>59</v>
      </c>
      <c r="N20" s="31" t="s">
        <v>6</v>
      </c>
      <c r="O20" s="2">
        <v>48</v>
      </c>
      <c r="P20" s="31" t="s">
        <v>7</v>
      </c>
      <c r="Q20" s="2">
        <v>69</v>
      </c>
      <c r="R20" s="31" t="s">
        <v>6</v>
      </c>
      <c r="S20" s="5">
        <f t="shared" si="0"/>
        <v>330</v>
      </c>
      <c r="T20" s="6">
        <f t="shared" si="1"/>
        <v>66</v>
      </c>
    </row>
    <row r="21" spans="1:20" x14ac:dyDescent="0.25">
      <c r="A21" s="11">
        <v>20</v>
      </c>
      <c r="B21" s="66">
        <v>12185538</v>
      </c>
      <c r="C21" s="1" t="s">
        <v>0</v>
      </c>
      <c r="D21" s="1" t="s">
        <v>54</v>
      </c>
      <c r="E21" s="2">
        <v>65</v>
      </c>
      <c r="F21" s="31" t="s">
        <v>7</v>
      </c>
      <c r="G21" s="2"/>
      <c r="H21" s="31"/>
      <c r="I21" s="2">
        <v>78</v>
      </c>
      <c r="J21" s="31" t="s">
        <v>3</v>
      </c>
      <c r="K21" s="2"/>
      <c r="L21" s="31"/>
      <c r="M21" s="2">
        <v>50</v>
      </c>
      <c r="N21" s="31" t="s">
        <v>7</v>
      </c>
      <c r="O21" s="2">
        <v>49</v>
      </c>
      <c r="P21" s="31" t="s">
        <v>7</v>
      </c>
      <c r="Q21" s="2">
        <v>79</v>
      </c>
      <c r="R21" s="31" t="s">
        <v>3</v>
      </c>
      <c r="S21" s="5">
        <f t="shared" si="0"/>
        <v>321</v>
      </c>
      <c r="T21" s="6">
        <f t="shared" si="1"/>
        <v>64.2</v>
      </c>
    </row>
    <row r="22" spans="1:20" x14ac:dyDescent="0.25">
      <c r="A22" s="11">
        <v>21</v>
      </c>
      <c r="B22" s="66">
        <v>12185564</v>
      </c>
      <c r="C22" s="1" t="s">
        <v>4</v>
      </c>
      <c r="D22" s="1" t="s">
        <v>80</v>
      </c>
      <c r="E22" s="2">
        <v>77</v>
      </c>
      <c r="F22" s="31" t="s">
        <v>3</v>
      </c>
      <c r="G22" s="2">
        <v>95</v>
      </c>
      <c r="H22" s="31" t="s">
        <v>1</v>
      </c>
      <c r="I22" s="2"/>
      <c r="J22" s="31"/>
      <c r="K22" s="2"/>
      <c r="L22" s="31"/>
      <c r="M22" s="2">
        <v>40</v>
      </c>
      <c r="N22" s="31" t="s">
        <v>9</v>
      </c>
      <c r="O22" s="2">
        <v>43</v>
      </c>
      <c r="P22" s="31" t="s">
        <v>9</v>
      </c>
      <c r="Q22" s="2">
        <v>64</v>
      </c>
      <c r="R22" s="31" t="s">
        <v>7</v>
      </c>
      <c r="S22" s="5">
        <f t="shared" si="0"/>
        <v>319</v>
      </c>
      <c r="T22" s="6">
        <f t="shared" si="1"/>
        <v>63.8</v>
      </c>
    </row>
    <row r="23" spans="1:20" x14ac:dyDescent="0.25">
      <c r="A23" s="11">
        <v>22</v>
      </c>
      <c r="B23" s="66">
        <v>12185542</v>
      </c>
      <c r="C23" s="1" t="s">
        <v>0</v>
      </c>
      <c r="D23" s="1" t="s">
        <v>58</v>
      </c>
      <c r="E23" s="2">
        <v>64</v>
      </c>
      <c r="F23" s="31" t="s">
        <v>7</v>
      </c>
      <c r="G23" s="2"/>
      <c r="H23" s="31"/>
      <c r="I23" s="2">
        <v>91</v>
      </c>
      <c r="J23" s="31" t="s">
        <v>5</v>
      </c>
      <c r="K23" s="2"/>
      <c r="L23" s="31"/>
      <c r="M23" s="2">
        <v>41</v>
      </c>
      <c r="N23" s="31" t="s">
        <v>9</v>
      </c>
      <c r="O23" s="2">
        <v>50</v>
      </c>
      <c r="P23" s="31" t="s">
        <v>7</v>
      </c>
      <c r="Q23" s="2">
        <v>68</v>
      </c>
      <c r="R23" s="31" t="s">
        <v>6</v>
      </c>
      <c r="S23" s="5">
        <f t="shared" si="0"/>
        <v>314</v>
      </c>
      <c r="T23" s="6">
        <f t="shared" si="1"/>
        <v>62.8</v>
      </c>
    </row>
    <row r="24" spans="1:20" x14ac:dyDescent="0.25">
      <c r="A24" s="11">
        <v>23</v>
      </c>
      <c r="B24" s="66">
        <v>12185548</v>
      </c>
      <c r="C24" s="1" t="s">
        <v>0</v>
      </c>
      <c r="D24" s="1" t="s">
        <v>64</v>
      </c>
      <c r="E24" s="2">
        <v>68</v>
      </c>
      <c r="F24" s="31" t="s">
        <v>7</v>
      </c>
      <c r="G24" s="2"/>
      <c r="H24" s="31"/>
      <c r="I24" s="2">
        <v>88</v>
      </c>
      <c r="J24" s="31" t="s">
        <v>5</v>
      </c>
      <c r="K24" s="2"/>
      <c r="L24" s="31"/>
      <c r="M24" s="2">
        <v>60</v>
      </c>
      <c r="N24" s="31" t="s">
        <v>3</v>
      </c>
      <c r="O24" s="2">
        <v>40</v>
      </c>
      <c r="P24" s="31" t="s">
        <v>9</v>
      </c>
      <c r="Q24" s="2">
        <v>53</v>
      </c>
      <c r="R24" s="31" t="s">
        <v>9</v>
      </c>
      <c r="S24" s="5">
        <f t="shared" si="0"/>
        <v>309</v>
      </c>
      <c r="T24" s="6">
        <f t="shared" si="1"/>
        <v>61.8</v>
      </c>
    </row>
    <row r="25" spans="1:20" x14ac:dyDescent="0.25">
      <c r="A25" s="11">
        <v>24</v>
      </c>
      <c r="B25" s="66">
        <v>12185565</v>
      </c>
      <c r="C25" s="1" t="s">
        <v>4</v>
      </c>
      <c r="D25" s="1" t="s">
        <v>81</v>
      </c>
      <c r="E25" s="2">
        <v>80</v>
      </c>
      <c r="F25" s="31" t="s">
        <v>3</v>
      </c>
      <c r="G25" s="2"/>
      <c r="H25" s="31"/>
      <c r="I25" s="2">
        <v>59</v>
      </c>
      <c r="J25" s="31" t="s">
        <v>9</v>
      </c>
      <c r="K25" s="2"/>
      <c r="L25" s="31"/>
      <c r="M25" s="2">
        <v>47</v>
      </c>
      <c r="N25" s="31" t="s">
        <v>7</v>
      </c>
      <c r="O25" s="2">
        <v>53</v>
      </c>
      <c r="P25" s="31" t="s">
        <v>6</v>
      </c>
      <c r="Q25" s="2">
        <v>69</v>
      </c>
      <c r="R25" s="31" t="s">
        <v>6</v>
      </c>
      <c r="S25" s="5">
        <f t="shared" si="0"/>
        <v>308</v>
      </c>
      <c r="T25" s="6">
        <f t="shared" si="1"/>
        <v>61.6</v>
      </c>
    </row>
    <row r="26" spans="1:20" x14ac:dyDescent="0.25">
      <c r="A26" s="11">
        <v>25</v>
      </c>
      <c r="B26" s="66">
        <v>12185551</v>
      </c>
      <c r="C26" s="1" t="s">
        <v>0</v>
      </c>
      <c r="D26" s="1" t="s">
        <v>67</v>
      </c>
      <c r="E26" s="2">
        <v>60</v>
      </c>
      <c r="F26" s="31" t="s">
        <v>9</v>
      </c>
      <c r="G26" s="2"/>
      <c r="H26" s="31"/>
      <c r="I26" s="2">
        <v>87</v>
      </c>
      <c r="J26" s="31" t="s">
        <v>5</v>
      </c>
      <c r="K26" s="2"/>
      <c r="L26" s="31"/>
      <c r="M26" s="2">
        <v>46</v>
      </c>
      <c r="N26" s="31" t="s">
        <v>7</v>
      </c>
      <c r="O26" s="2">
        <v>38</v>
      </c>
      <c r="P26" s="31" t="s">
        <v>8</v>
      </c>
      <c r="Q26" s="2">
        <v>75</v>
      </c>
      <c r="R26" s="31" t="s">
        <v>3</v>
      </c>
      <c r="S26" s="5">
        <f t="shared" si="0"/>
        <v>306</v>
      </c>
      <c r="T26" s="6">
        <f t="shared" si="1"/>
        <v>61.2</v>
      </c>
    </row>
    <row r="27" spans="1:20" x14ac:dyDescent="0.25">
      <c r="A27" s="11">
        <v>26</v>
      </c>
      <c r="B27" s="66">
        <v>12185537</v>
      </c>
      <c r="C27" s="1" t="s">
        <v>0</v>
      </c>
      <c r="D27" s="1" t="s">
        <v>53</v>
      </c>
      <c r="E27" s="2">
        <v>62</v>
      </c>
      <c r="F27" s="31" t="s">
        <v>7</v>
      </c>
      <c r="G27" s="2"/>
      <c r="H27" s="31"/>
      <c r="I27" s="2">
        <v>77</v>
      </c>
      <c r="J27" s="31" t="s">
        <v>3</v>
      </c>
      <c r="K27" s="2"/>
      <c r="L27" s="31"/>
      <c r="M27" s="2">
        <v>50</v>
      </c>
      <c r="N27" s="31" t="s">
        <v>7</v>
      </c>
      <c r="O27" s="2">
        <v>41</v>
      </c>
      <c r="P27" s="31" t="s">
        <v>9</v>
      </c>
      <c r="Q27" s="2">
        <v>75</v>
      </c>
      <c r="R27" s="31" t="s">
        <v>3</v>
      </c>
      <c r="S27" s="5">
        <f t="shared" si="0"/>
        <v>305</v>
      </c>
      <c r="T27" s="6">
        <f t="shared" si="1"/>
        <v>61</v>
      </c>
    </row>
    <row r="28" spans="1:20" x14ac:dyDescent="0.25">
      <c r="A28" s="11">
        <v>27</v>
      </c>
      <c r="B28" s="66">
        <v>12185534</v>
      </c>
      <c r="C28" s="1" t="s">
        <v>0</v>
      </c>
      <c r="D28" s="1" t="s">
        <v>50</v>
      </c>
      <c r="E28" s="2">
        <v>68</v>
      </c>
      <c r="F28" s="31" t="s">
        <v>7</v>
      </c>
      <c r="G28" s="2"/>
      <c r="H28" s="31"/>
      <c r="I28" s="2">
        <v>77</v>
      </c>
      <c r="J28" s="31" t="s">
        <v>3</v>
      </c>
      <c r="K28" s="2"/>
      <c r="L28" s="31"/>
      <c r="M28" s="2">
        <v>45</v>
      </c>
      <c r="N28" s="31" t="s">
        <v>7</v>
      </c>
      <c r="O28" s="2">
        <v>44</v>
      </c>
      <c r="P28" s="31" t="s">
        <v>9</v>
      </c>
      <c r="Q28" s="2">
        <v>67</v>
      </c>
      <c r="R28" s="31" t="s">
        <v>6</v>
      </c>
      <c r="S28" s="5">
        <f t="shared" si="0"/>
        <v>301</v>
      </c>
      <c r="T28" s="6">
        <f t="shared" si="1"/>
        <v>60.2</v>
      </c>
    </row>
    <row r="29" spans="1:20" x14ac:dyDescent="0.25">
      <c r="A29" s="11">
        <v>28</v>
      </c>
      <c r="B29" s="66">
        <v>12185558</v>
      </c>
      <c r="C29" s="1" t="s">
        <v>4</v>
      </c>
      <c r="D29" s="1" t="s">
        <v>74</v>
      </c>
      <c r="E29" s="2">
        <v>63</v>
      </c>
      <c r="F29" s="31" t="s">
        <v>7</v>
      </c>
      <c r="G29" s="2"/>
      <c r="H29" s="31"/>
      <c r="I29" s="2">
        <v>74</v>
      </c>
      <c r="J29" s="31" t="s">
        <v>6</v>
      </c>
      <c r="K29" s="2"/>
      <c r="L29" s="31"/>
      <c r="M29" s="2">
        <v>45</v>
      </c>
      <c r="N29" s="31" t="s">
        <v>7</v>
      </c>
      <c r="O29" s="2">
        <v>49</v>
      </c>
      <c r="P29" s="31" t="s">
        <v>7</v>
      </c>
      <c r="Q29" s="2">
        <v>69</v>
      </c>
      <c r="R29" s="31" t="s">
        <v>6</v>
      </c>
      <c r="S29" s="5">
        <f t="shared" si="0"/>
        <v>300</v>
      </c>
      <c r="T29" s="6">
        <f t="shared" si="1"/>
        <v>60</v>
      </c>
    </row>
    <row r="30" spans="1:20" x14ac:dyDescent="0.25">
      <c r="A30" s="11">
        <v>29</v>
      </c>
      <c r="B30" s="66">
        <v>12185535</v>
      </c>
      <c r="C30" s="1" t="s">
        <v>0</v>
      </c>
      <c r="D30" s="1" t="s">
        <v>51</v>
      </c>
      <c r="E30" s="2">
        <v>61</v>
      </c>
      <c r="F30" s="31" t="s">
        <v>9</v>
      </c>
      <c r="G30" s="2"/>
      <c r="H30" s="31"/>
      <c r="I30" s="2">
        <v>90</v>
      </c>
      <c r="J30" s="31" t="s">
        <v>5</v>
      </c>
      <c r="K30" s="2"/>
      <c r="L30" s="31"/>
      <c r="M30" s="2">
        <v>41</v>
      </c>
      <c r="N30" s="31" t="s">
        <v>9</v>
      </c>
      <c r="O30" s="2">
        <v>43</v>
      </c>
      <c r="P30" s="31" t="s">
        <v>9</v>
      </c>
      <c r="Q30" s="2">
        <v>61</v>
      </c>
      <c r="R30" s="31" t="s">
        <v>7</v>
      </c>
      <c r="S30" s="5">
        <f t="shared" si="0"/>
        <v>296</v>
      </c>
      <c r="T30" s="6">
        <f t="shared" si="1"/>
        <v>59.2</v>
      </c>
    </row>
    <row r="31" spans="1:20" x14ac:dyDescent="0.25">
      <c r="A31" s="11">
        <v>30</v>
      </c>
      <c r="B31" s="66">
        <v>12185556</v>
      </c>
      <c r="C31" s="1" t="s">
        <v>4</v>
      </c>
      <c r="D31" s="1" t="s">
        <v>72</v>
      </c>
      <c r="E31" s="2">
        <v>64</v>
      </c>
      <c r="F31" s="31" t="s">
        <v>7</v>
      </c>
      <c r="G31" s="2"/>
      <c r="H31" s="31"/>
      <c r="I31" s="2">
        <v>67</v>
      </c>
      <c r="J31" s="31" t="s">
        <v>7</v>
      </c>
      <c r="K31" s="2"/>
      <c r="L31" s="31"/>
      <c r="M31" s="2">
        <v>41</v>
      </c>
      <c r="N31" s="31" t="s">
        <v>9</v>
      </c>
      <c r="O31" s="2">
        <v>55</v>
      </c>
      <c r="P31" s="31" t="s">
        <v>6</v>
      </c>
      <c r="Q31" s="2">
        <v>69</v>
      </c>
      <c r="R31" s="31" t="s">
        <v>6</v>
      </c>
      <c r="S31" s="5">
        <f t="shared" si="0"/>
        <v>296</v>
      </c>
      <c r="T31" s="6">
        <f t="shared" si="1"/>
        <v>59.2</v>
      </c>
    </row>
    <row r="32" spans="1:20" x14ac:dyDescent="0.25">
      <c r="A32" s="11">
        <v>31</v>
      </c>
      <c r="B32" s="66">
        <v>12185557</v>
      </c>
      <c r="C32" s="1" t="s">
        <v>4</v>
      </c>
      <c r="D32" s="1" t="s">
        <v>73</v>
      </c>
      <c r="E32" s="2">
        <v>67</v>
      </c>
      <c r="F32" s="31" t="s">
        <v>7</v>
      </c>
      <c r="G32" s="2"/>
      <c r="H32" s="31"/>
      <c r="I32" s="2">
        <v>68</v>
      </c>
      <c r="J32" s="31" t="s">
        <v>7</v>
      </c>
      <c r="K32" s="2"/>
      <c r="L32" s="31"/>
      <c r="M32" s="2">
        <v>45</v>
      </c>
      <c r="N32" s="31" t="s">
        <v>7</v>
      </c>
      <c r="O32" s="2">
        <v>42</v>
      </c>
      <c r="P32" s="31" t="s">
        <v>9</v>
      </c>
      <c r="Q32" s="2">
        <v>67</v>
      </c>
      <c r="R32" s="31" t="s">
        <v>6</v>
      </c>
      <c r="S32" s="5">
        <f t="shared" si="0"/>
        <v>289</v>
      </c>
      <c r="T32" s="6">
        <f t="shared" si="1"/>
        <v>57.8</v>
      </c>
    </row>
    <row r="33" spans="1:20" x14ac:dyDescent="0.25">
      <c r="A33" s="11">
        <v>32</v>
      </c>
      <c r="B33" s="66">
        <v>12185541</v>
      </c>
      <c r="C33" s="1" t="s">
        <v>0</v>
      </c>
      <c r="D33" s="1" t="s">
        <v>57</v>
      </c>
      <c r="E33" s="2">
        <v>68</v>
      </c>
      <c r="F33" s="31" t="s">
        <v>7</v>
      </c>
      <c r="G33" s="2"/>
      <c r="H33" s="31"/>
      <c r="I33" s="2">
        <v>77</v>
      </c>
      <c r="J33" s="31" t="s">
        <v>3</v>
      </c>
      <c r="K33" s="2"/>
      <c r="L33" s="31"/>
      <c r="M33" s="2">
        <v>41</v>
      </c>
      <c r="N33" s="31" t="s">
        <v>9</v>
      </c>
      <c r="O33" s="2">
        <v>43</v>
      </c>
      <c r="P33" s="31" t="s">
        <v>9</v>
      </c>
      <c r="Q33" s="2">
        <v>58</v>
      </c>
      <c r="R33" s="31" t="s">
        <v>9</v>
      </c>
      <c r="S33" s="5">
        <f t="shared" si="0"/>
        <v>287</v>
      </c>
      <c r="T33" s="6">
        <f t="shared" si="1"/>
        <v>57.4</v>
      </c>
    </row>
    <row r="34" spans="1:20" x14ac:dyDescent="0.25">
      <c r="A34" s="11">
        <v>33</v>
      </c>
      <c r="B34" s="66">
        <v>12185547</v>
      </c>
      <c r="C34" s="1" t="s">
        <v>0</v>
      </c>
      <c r="D34" s="1" t="s">
        <v>63</v>
      </c>
      <c r="E34" s="2">
        <v>68</v>
      </c>
      <c r="F34" s="31" t="s">
        <v>7</v>
      </c>
      <c r="G34" s="2"/>
      <c r="H34" s="31"/>
      <c r="I34" s="2">
        <v>75</v>
      </c>
      <c r="J34" s="31" t="s">
        <v>3</v>
      </c>
      <c r="K34" s="2"/>
      <c r="L34" s="31"/>
      <c r="M34" s="2">
        <v>39</v>
      </c>
      <c r="N34" s="31" t="s">
        <v>9</v>
      </c>
      <c r="O34" s="2">
        <v>43</v>
      </c>
      <c r="P34" s="31" t="s">
        <v>9</v>
      </c>
      <c r="Q34" s="2">
        <v>58</v>
      </c>
      <c r="R34" s="31" t="s">
        <v>9</v>
      </c>
      <c r="S34" s="5">
        <f t="shared" ref="S34:S50" si="2">SUM(E34,G34,I34,K34,M34,O34,Q34)</f>
        <v>283</v>
      </c>
      <c r="T34" s="6">
        <f t="shared" ref="T34:T50" si="3">S34/5</f>
        <v>56.6</v>
      </c>
    </row>
    <row r="35" spans="1:20" x14ac:dyDescent="0.25">
      <c r="A35" s="11">
        <v>34</v>
      </c>
      <c r="B35" s="66">
        <v>12185572</v>
      </c>
      <c r="C35" s="1" t="s">
        <v>4</v>
      </c>
      <c r="D35" s="1" t="s">
        <v>88</v>
      </c>
      <c r="E35" s="2">
        <v>68</v>
      </c>
      <c r="F35" s="31" t="s">
        <v>7</v>
      </c>
      <c r="G35" s="2"/>
      <c r="H35" s="31"/>
      <c r="I35" s="2">
        <v>70</v>
      </c>
      <c r="J35" s="31" t="s">
        <v>6</v>
      </c>
      <c r="K35" s="2"/>
      <c r="L35" s="31"/>
      <c r="M35" s="2">
        <v>46</v>
      </c>
      <c r="N35" s="31" t="s">
        <v>7</v>
      </c>
      <c r="O35" s="2">
        <v>41</v>
      </c>
      <c r="P35" s="31" t="s">
        <v>9</v>
      </c>
      <c r="Q35" s="2">
        <v>54</v>
      </c>
      <c r="R35" s="31" t="s">
        <v>9</v>
      </c>
      <c r="S35" s="5">
        <f t="shared" si="2"/>
        <v>279</v>
      </c>
      <c r="T35" s="6">
        <f t="shared" si="3"/>
        <v>55.8</v>
      </c>
    </row>
    <row r="36" spans="1:20" x14ac:dyDescent="0.25">
      <c r="A36" s="11">
        <v>35</v>
      </c>
      <c r="B36" s="66">
        <v>12185560</v>
      </c>
      <c r="C36" s="1" t="s">
        <v>4</v>
      </c>
      <c r="D36" s="1" t="s">
        <v>76</v>
      </c>
      <c r="E36" s="2">
        <v>70</v>
      </c>
      <c r="F36" s="31" t="s">
        <v>6</v>
      </c>
      <c r="G36" s="2"/>
      <c r="H36" s="31"/>
      <c r="I36" s="2">
        <v>66</v>
      </c>
      <c r="J36" s="31" t="s">
        <v>7</v>
      </c>
      <c r="K36" s="2"/>
      <c r="L36" s="31"/>
      <c r="M36" s="2">
        <v>41</v>
      </c>
      <c r="N36" s="31" t="s">
        <v>9</v>
      </c>
      <c r="O36" s="2">
        <v>44</v>
      </c>
      <c r="P36" s="31" t="s">
        <v>9</v>
      </c>
      <c r="Q36" s="2">
        <v>58</v>
      </c>
      <c r="R36" s="31" t="s">
        <v>9</v>
      </c>
      <c r="S36" s="5">
        <f t="shared" si="2"/>
        <v>279</v>
      </c>
      <c r="T36" s="6">
        <f t="shared" si="3"/>
        <v>55.8</v>
      </c>
    </row>
    <row r="37" spans="1:20" x14ac:dyDescent="0.25">
      <c r="A37" s="11">
        <v>36</v>
      </c>
      <c r="B37" s="66">
        <v>12185559</v>
      </c>
      <c r="C37" s="1" t="s">
        <v>4</v>
      </c>
      <c r="D37" s="1" t="s">
        <v>75</v>
      </c>
      <c r="E37" s="2">
        <v>67</v>
      </c>
      <c r="F37" s="31" t="s">
        <v>7</v>
      </c>
      <c r="G37" s="2"/>
      <c r="H37" s="31"/>
      <c r="I37" s="2">
        <v>66</v>
      </c>
      <c r="J37" s="31" t="s">
        <v>7</v>
      </c>
      <c r="K37" s="2"/>
      <c r="L37" s="31"/>
      <c r="M37" s="2">
        <v>45</v>
      </c>
      <c r="N37" s="31" t="s">
        <v>7</v>
      </c>
      <c r="O37" s="2">
        <v>39</v>
      </c>
      <c r="P37" s="31" t="s">
        <v>8</v>
      </c>
      <c r="Q37" s="2">
        <v>61</v>
      </c>
      <c r="R37" s="31" t="s">
        <v>7</v>
      </c>
      <c r="S37" s="5">
        <f t="shared" si="2"/>
        <v>278</v>
      </c>
      <c r="T37" s="6">
        <f t="shared" si="3"/>
        <v>55.6</v>
      </c>
    </row>
    <row r="38" spans="1:20" x14ac:dyDescent="0.25">
      <c r="A38" s="11">
        <v>37</v>
      </c>
      <c r="B38" s="66">
        <v>12185539</v>
      </c>
      <c r="C38" s="1" t="s">
        <v>0</v>
      </c>
      <c r="D38" s="1" t="s">
        <v>55</v>
      </c>
      <c r="E38" s="2">
        <v>58</v>
      </c>
      <c r="F38" s="31" t="s">
        <v>9</v>
      </c>
      <c r="G38" s="2"/>
      <c r="H38" s="31"/>
      <c r="I38" s="2">
        <v>86</v>
      </c>
      <c r="J38" s="31" t="s">
        <v>5</v>
      </c>
      <c r="K38" s="2"/>
      <c r="L38" s="31"/>
      <c r="M38" s="2">
        <v>45</v>
      </c>
      <c r="N38" s="31" t="s">
        <v>7</v>
      </c>
      <c r="O38" s="2">
        <v>46</v>
      </c>
      <c r="P38" s="31" t="s">
        <v>7</v>
      </c>
      <c r="Q38" s="2">
        <v>42</v>
      </c>
      <c r="R38" s="31" t="s">
        <v>8</v>
      </c>
      <c r="S38" s="5">
        <f t="shared" si="2"/>
        <v>277</v>
      </c>
      <c r="T38" s="6">
        <f t="shared" si="3"/>
        <v>55.4</v>
      </c>
    </row>
    <row r="39" spans="1:20" x14ac:dyDescent="0.25">
      <c r="A39" s="11">
        <v>38</v>
      </c>
      <c r="B39" s="66">
        <v>12185561</v>
      </c>
      <c r="C39" s="1" t="s">
        <v>4</v>
      </c>
      <c r="D39" s="1" t="s">
        <v>77</v>
      </c>
      <c r="E39" s="2">
        <v>57</v>
      </c>
      <c r="F39" s="31" t="s">
        <v>9</v>
      </c>
      <c r="G39" s="2"/>
      <c r="H39" s="31"/>
      <c r="I39" s="2">
        <v>79</v>
      </c>
      <c r="J39" s="31" t="s">
        <v>3</v>
      </c>
      <c r="K39" s="2"/>
      <c r="L39" s="31"/>
      <c r="M39" s="2">
        <v>41</v>
      </c>
      <c r="N39" s="31" t="s">
        <v>9</v>
      </c>
      <c r="O39" s="2">
        <v>45</v>
      </c>
      <c r="P39" s="31" t="s">
        <v>9</v>
      </c>
      <c r="Q39" s="2">
        <v>55</v>
      </c>
      <c r="R39" s="31" t="s">
        <v>9</v>
      </c>
      <c r="S39" s="5">
        <f t="shared" si="2"/>
        <v>277</v>
      </c>
      <c r="T39" s="6">
        <f t="shared" si="3"/>
        <v>55.4</v>
      </c>
    </row>
    <row r="40" spans="1:20" x14ac:dyDescent="0.25">
      <c r="A40" s="11">
        <v>39</v>
      </c>
      <c r="B40" s="66">
        <v>12185566</v>
      </c>
      <c r="C40" s="1" t="s">
        <v>4</v>
      </c>
      <c r="D40" s="1" t="s">
        <v>82</v>
      </c>
      <c r="E40" s="2">
        <v>68</v>
      </c>
      <c r="F40" s="31" t="s">
        <v>7</v>
      </c>
      <c r="G40" s="2"/>
      <c r="H40" s="31"/>
      <c r="I40" s="2">
        <v>68</v>
      </c>
      <c r="J40" s="31" t="s">
        <v>7</v>
      </c>
      <c r="K40" s="2"/>
      <c r="L40" s="31"/>
      <c r="M40" s="2">
        <v>45</v>
      </c>
      <c r="N40" s="31" t="s">
        <v>7</v>
      </c>
      <c r="O40" s="2">
        <v>39</v>
      </c>
      <c r="P40" s="31" t="s">
        <v>8</v>
      </c>
      <c r="Q40" s="2">
        <v>57</v>
      </c>
      <c r="R40" s="31" t="s">
        <v>9</v>
      </c>
      <c r="S40" s="5">
        <f t="shared" si="2"/>
        <v>277</v>
      </c>
      <c r="T40" s="6">
        <f t="shared" si="3"/>
        <v>55.4</v>
      </c>
    </row>
    <row r="41" spans="1:20" x14ac:dyDescent="0.25">
      <c r="A41" s="11">
        <v>40</v>
      </c>
      <c r="B41" s="66">
        <v>12185553</v>
      </c>
      <c r="C41" s="1" t="s">
        <v>0</v>
      </c>
      <c r="D41" s="1" t="s">
        <v>69</v>
      </c>
      <c r="E41" s="2">
        <v>58</v>
      </c>
      <c r="F41" s="31" t="s">
        <v>9</v>
      </c>
      <c r="G41" s="2"/>
      <c r="H41" s="31"/>
      <c r="I41" s="2">
        <v>87</v>
      </c>
      <c r="J41" s="31" t="s">
        <v>5</v>
      </c>
      <c r="K41" s="2"/>
      <c r="L41" s="31"/>
      <c r="M41" s="2">
        <v>41</v>
      </c>
      <c r="N41" s="31" t="s">
        <v>9</v>
      </c>
      <c r="O41" s="2">
        <v>37</v>
      </c>
      <c r="P41" s="31" t="s">
        <v>8</v>
      </c>
      <c r="Q41" s="2">
        <v>53</v>
      </c>
      <c r="R41" s="31" t="s">
        <v>9</v>
      </c>
      <c r="S41" s="5">
        <f t="shared" si="2"/>
        <v>276</v>
      </c>
      <c r="T41" s="6">
        <f t="shared" si="3"/>
        <v>55.2</v>
      </c>
    </row>
    <row r="42" spans="1:20" x14ac:dyDescent="0.25">
      <c r="A42" s="11">
        <v>41</v>
      </c>
      <c r="B42" s="66">
        <v>12185567</v>
      </c>
      <c r="C42" s="1" t="s">
        <v>4</v>
      </c>
      <c r="D42" s="1" t="s">
        <v>83</v>
      </c>
      <c r="E42" s="2">
        <v>68</v>
      </c>
      <c r="F42" s="31" t="s">
        <v>7</v>
      </c>
      <c r="G42" s="2"/>
      <c r="H42" s="31"/>
      <c r="I42" s="2">
        <v>59</v>
      </c>
      <c r="J42" s="31" t="s">
        <v>9</v>
      </c>
      <c r="K42" s="2"/>
      <c r="L42" s="31"/>
      <c r="M42" s="2">
        <v>40</v>
      </c>
      <c r="N42" s="31" t="s">
        <v>9</v>
      </c>
      <c r="O42" s="2">
        <v>50</v>
      </c>
      <c r="P42" s="31" t="s">
        <v>7</v>
      </c>
      <c r="Q42" s="2">
        <v>56</v>
      </c>
      <c r="R42" s="31" t="s">
        <v>9</v>
      </c>
      <c r="S42" s="5">
        <f t="shared" si="2"/>
        <v>273</v>
      </c>
      <c r="T42" s="6">
        <f t="shared" si="3"/>
        <v>54.6</v>
      </c>
    </row>
    <row r="43" spans="1:20" x14ac:dyDescent="0.25">
      <c r="A43" s="11">
        <v>42</v>
      </c>
      <c r="B43" s="66">
        <v>12185568</v>
      </c>
      <c r="C43" s="1" t="s">
        <v>4</v>
      </c>
      <c r="D43" s="1" t="s">
        <v>84</v>
      </c>
      <c r="E43" s="2">
        <v>63</v>
      </c>
      <c r="F43" s="31" t="s">
        <v>7</v>
      </c>
      <c r="G43" s="2"/>
      <c r="H43" s="31"/>
      <c r="I43" s="2">
        <v>70</v>
      </c>
      <c r="J43" s="31" t="s">
        <v>6</v>
      </c>
      <c r="K43" s="2"/>
      <c r="L43" s="31"/>
      <c r="M43" s="2">
        <v>40</v>
      </c>
      <c r="N43" s="31" t="s">
        <v>9</v>
      </c>
      <c r="O43" s="2">
        <v>46</v>
      </c>
      <c r="P43" s="31" t="s">
        <v>7</v>
      </c>
      <c r="Q43" s="2">
        <v>53</v>
      </c>
      <c r="R43" s="31" t="s">
        <v>9</v>
      </c>
      <c r="S43" s="5">
        <f t="shared" si="2"/>
        <v>272</v>
      </c>
      <c r="T43" s="6">
        <f t="shared" si="3"/>
        <v>54.4</v>
      </c>
    </row>
    <row r="44" spans="1:20" x14ac:dyDescent="0.25">
      <c r="A44" s="11">
        <v>43</v>
      </c>
      <c r="B44" s="66">
        <v>12185544</v>
      </c>
      <c r="C44" s="1" t="s">
        <v>0</v>
      </c>
      <c r="D44" s="1" t="s">
        <v>60</v>
      </c>
      <c r="E44" s="2">
        <v>58</v>
      </c>
      <c r="F44" s="31" t="s">
        <v>9</v>
      </c>
      <c r="G44" s="2"/>
      <c r="H44" s="31"/>
      <c r="I44" s="2">
        <v>69</v>
      </c>
      <c r="J44" s="31" t="s">
        <v>7</v>
      </c>
      <c r="K44" s="2"/>
      <c r="L44" s="31"/>
      <c r="M44" s="2">
        <v>42</v>
      </c>
      <c r="N44" s="31" t="s">
        <v>9</v>
      </c>
      <c r="O44" s="2">
        <v>43</v>
      </c>
      <c r="P44" s="31" t="s">
        <v>9</v>
      </c>
      <c r="Q44" s="2">
        <v>57</v>
      </c>
      <c r="R44" s="31" t="s">
        <v>9</v>
      </c>
      <c r="S44" s="5">
        <f t="shared" si="2"/>
        <v>269</v>
      </c>
      <c r="T44" s="6">
        <f t="shared" si="3"/>
        <v>53.8</v>
      </c>
    </row>
    <row r="45" spans="1:20" x14ac:dyDescent="0.25">
      <c r="A45" s="11">
        <v>44</v>
      </c>
      <c r="B45" s="66">
        <v>12185554</v>
      </c>
      <c r="C45" s="1" t="s">
        <v>0</v>
      </c>
      <c r="D45" s="1" t="s">
        <v>70</v>
      </c>
      <c r="E45" s="2">
        <v>59</v>
      </c>
      <c r="F45" s="31" t="s">
        <v>9</v>
      </c>
      <c r="G45" s="2"/>
      <c r="H45" s="31"/>
      <c r="I45" s="2">
        <v>74</v>
      </c>
      <c r="J45" s="31" t="s">
        <v>6</v>
      </c>
      <c r="K45" s="2"/>
      <c r="L45" s="31"/>
      <c r="M45" s="2">
        <v>40</v>
      </c>
      <c r="N45" s="31" t="s">
        <v>9</v>
      </c>
      <c r="O45" s="2">
        <v>43</v>
      </c>
      <c r="P45" s="31" t="s">
        <v>9</v>
      </c>
      <c r="Q45" s="2">
        <v>53</v>
      </c>
      <c r="R45" s="31" t="s">
        <v>9</v>
      </c>
      <c r="S45" s="5">
        <f t="shared" si="2"/>
        <v>269</v>
      </c>
      <c r="T45" s="6">
        <f t="shared" si="3"/>
        <v>53.8</v>
      </c>
    </row>
    <row r="46" spans="1:20" x14ac:dyDescent="0.25">
      <c r="A46" s="11">
        <v>45</v>
      </c>
      <c r="B46" s="66">
        <v>12185570</v>
      </c>
      <c r="C46" s="1" t="s">
        <v>4</v>
      </c>
      <c r="D46" s="1" t="s">
        <v>86</v>
      </c>
      <c r="E46" s="2">
        <v>58</v>
      </c>
      <c r="F46" s="31" t="s">
        <v>9</v>
      </c>
      <c r="G46" s="2"/>
      <c r="H46" s="31"/>
      <c r="I46" s="2">
        <v>78</v>
      </c>
      <c r="J46" s="31" t="s">
        <v>3</v>
      </c>
      <c r="K46" s="2"/>
      <c r="L46" s="31"/>
      <c r="M46" s="2">
        <v>42</v>
      </c>
      <c r="N46" s="31" t="s">
        <v>9</v>
      </c>
      <c r="O46" s="2">
        <v>37</v>
      </c>
      <c r="P46" s="31" t="s">
        <v>8</v>
      </c>
      <c r="Q46" s="2">
        <v>53</v>
      </c>
      <c r="R46" s="31" t="s">
        <v>9</v>
      </c>
      <c r="S46" s="5">
        <f t="shared" si="2"/>
        <v>268</v>
      </c>
      <c r="T46" s="6">
        <f t="shared" si="3"/>
        <v>53.6</v>
      </c>
    </row>
    <row r="47" spans="1:20" x14ac:dyDescent="0.25">
      <c r="A47" s="11">
        <v>46</v>
      </c>
      <c r="B47" s="66">
        <v>12185563</v>
      </c>
      <c r="C47" s="1" t="s">
        <v>4</v>
      </c>
      <c r="D47" s="1" t="s">
        <v>79</v>
      </c>
      <c r="E47" s="2">
        <v>65</v>
      </c>
      <c r="F47" s="31" t="s">
        <v>7</v>
      </c>
      <c r="G47" s="2"/>
      <c r="H47" s="31"/>
      <c r="I47" s="2">
        <v>72</v>
      </c>
      <c r="J47" s="31" t="s">
        <v>6</v>
      </c>
      <c r="K47" s="2"/>
      <c r="L47" s="31"/>
      <c r="M47" s="2">
        <v>40</v>
      </c>
      <c r="N47" s="31" t="s">
        <v>9</v>
      </c>
      <c r="O47" s="2">
        <v>37</v>
      </c>
      <c r="P47" s="31" t="s">
        <v>8</v>
      </c>
      <c r="Q47" s="2">
        <v>51</v>
      </c>
      <c r="R47" s="31" t="s">
        <v>9</v>
      </c>
      <c r="S47" s="5">
        <f t="shared" si="2"/>
        <v>265</v>
      </c>
      <c r="T47" s="6">
        <f t="shared" si="3"/>
        <v>53</v>
      </c>
    </row>
    <row r="48" spans="1:20" x14ac:dyDescent="0.25">
      <c r="A48" s="11">
        <v>47</v>
      </c>
      <c r="B48" s="66">
        <v>12185569</v>
      </c>
      <c r="C48" s="1" t="s">
        <v>4</v>
      </c>
      <c r="D48" s="1" t="s">
        <v>85</v>
      </c>
      <c r="E48" s="2">
        <v>68</v>
      </c>
      <c r="F48" s="31" t="s">
        <v>7</v>
      </c>
      <c r="G48" s="2"/>
      <c r="H48" s="31"/>
      <c r="I48" s="2">
        <v>55</v>
      </c>
      <c r="J48" s="31" t="s">
        <v>9</v>
      </c>
      <c r="K48" s="2"/>
      <c r="L48" s="31"/>
      <c r="M48" s="2">
        <v>44</v>
      </c>
      <c r="N48" s="31" t="s">
        <v>9</v>
      </c>
      <c r="O48" s="2">
        <v>39</v>
      </c>
      <c r="P48" s="31" t="s">
        <v>8</v>
      </c>
      <c r="Q48" s="2">
        <v>57</v>
      </c>
      <c r="R48" s="31" t="s">
        <v>9</v>
      </c>
      <c r="S48" s="5">
        <f t="shared" si="2"/>
        <v>263</v>
      </c>
      <c r="T48" s="6">
        <f t="shared" si="3"/>
        <v>52.6</v>
      </c>
    </row>
    <row r="49" spans="1:20" x14ac:dyDescent="0.25">
      <c r="A49" s="11">
        <v>48</v>
      </c>
      <c r="B49" s="66">
        <v>12185550</v>
      </c>
      <c r="C49" s="1" t="s">
        <v>0</v>
      </c>
      <c r="D49" s="1" t="s">
        <v>66</v>
      </c>
      <c r="E49" s="2">
        <v>54</v>
      </c>
      <c r="F49" s="31" t="s">
        <v>9</v>
      </c>
      <c r="G49" s="2"/>
      <c r="H49" s="31"/>
      <c r="I49" s="2">
        <v>79</v>
      </c>
      <c r="J49" s="31" t="s">
        <v>3</v>
      </c>
      <c r="K49" s="2"/>
      <c r="L49" s="31"/>
      <c r="M49" s="2">
        <v>42</v>
      </c>
      <c r="N49" s="31" t="s">
        <v>9</v>
      </c>
      <c r="O49" s="2">
        <v>36</v>
      </c>
      <c r="P49" s="31" t="s">
        <v>8</v>
      </c>
      <c r="Q49" s="2">
        <v>51</v>
      </c>
      <c r="R49" s="31" t="s">
        <v>9</v>
      </c>
      <c r="S49" s="5">
        <f t="shared" si="2"/>
        <v>262</v>
      </c>
      <c r="T49" s="6">
        <f t="shared" si="3"/>
        <v>52.4</v>
      </c>
    </row>
    <row r="50" spans="1:20" x14ac:dyDescent="0.25">
      <c r="A50" s="11">
        <v>49</v>
      </c>
      <c r="B50" s="66">
        <v>12185571</v>
      </c>
      <c r="C50" s="1" t="s">
        <v>4</v>
      </c>
      <c r="D50" s="1" t="s">
        <v>87</v>
      </c>
      <c r="E50" s="2">
        <v>54</v>
      </c>
      <c r="F50" s="31" t="s">
        <v>9</v>
      </c>
      <c r="G50" s="2"/>
      <c r="H50" s="31"/>
      <c r="I50" s="2">
        <v>43</v>
      </c>
      <c r="J50" s="31" t="s">
        <v>8</v>
      </c>
      <c r="K50" s="2"/>
      <c r="L50" s="31"/>
      <c r="M50" s="2">
        <v>40</v>
      </c>
      <c r="N50" s="31" t="s">
        <v>9</v>
      </c>
      <c r="O50" s="2">
        <v>37</v>
      </c>
      <c r="P50" s="31" t="s">
        <v>8</v>
      </c>
      <c r="Q50" s="2">
        <v>43</v>
      </c>
      <c r="R50" s="31" t="s">
        <v>8</v>
      </c>
      <c r="S50" s="5">
        <f t="shared" si="2"/>
        <v>217</v>
      </c>
      <c r="T50" s="6">
        <f t="shared" si="3"/>
        <v>43.4</v>
      </c>
    </row>
  </sheetData>
  <autoFilter ref="B1:T50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sortState ref="B2:T50">
      <sortCondition descending="1" ref="T1:T50"/>
    </sortState>
  </autoFilter>
  <mergeCells count="7">
    <mergeCell ref="Q1:R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opLeftCell="K1" workbookViewId="0">
      <selection activeCell="AC13" sqref="AC13"/>
    </sheetView>
  </sheetViews>
  <sheetFormatPr defaultRowHeight="15" x14ac:dyDescent="0.25"/>
  <cols>
    <col min="3" max="3" width="26.42578125" customWidth="1"/>
    <col min="4" max="4" width="6.140625" customWidth="1"/>
    <col min="5" max="5" width="4.28515625" customWidth="1"/>
    <col min="6" max="6" width="3.7109375" style="29" customWidth="1"/>
    <col min="7" max="7" width="6" customWidth="1"/>
    <col min="8" max="8" width="4.7109375" customWidth="1"/>
    <col min="9" max="9" width="3.42578125" customWidth="1"/>
    <col min="10" max="10" width="6.28515625" customWidth="1"/>
    <col min="11" max="11" width="4" customWidth="1"/>
    <col min="12" max="12" width="2.7109375" customWidth="1"/>
    <col min="13" max="13" width="6.5703125" customWidth="1"/>
    <col min="14" max="14" width="3.42578125" customWidth="1"/>
    <col min="15" max="15" width="3.140625" customWidth="1"/>
    <col min="16" max="16" width="6.42578125" customWidth="1"/>
    <col min="17" max="18" width="3.42578125" customWidth="1"/>
    <col min="19" max="19" width="6.42578125" customWidth="1"/>
    <col min="20" max="20" width="4" customWidth="1"/>
    <col min="21" max="21" width="3" customWidth="1"/>
    <col min="22" max="22" width="7" customWidth="1"/>
    <col min="23" max="23" width="4.42578125" customWidth="1"/>
    <col min="24" max="24" width="3.42578125" customWidth="1"/>
    <col min="27" max="27" width="24.5703125" customWidth="1"/>
    <col min="28" max="28" width="9.140625" customWidth="1"/>
  </cols>
  <sheetData>
    <row r="1" spans="1:36" ht="63" x14ac:dyDescent="0.25">
      <c r="A1" s="1"/>
      <c r="B1" s="1"/>
      <c r="C1" s="1"/>
      <c r="D1" s="8" t="s">
        <v>25</v>
      </c>
      <c r="E1" s="9"/>
      <c r="F1" s="7"/>
      <c r="G1" s="33" t="s">
        <v>26</v>
      </c>
      <c r="H1" s="7"/>
      <c r="I1" s="7"/>
      <c r="J1" s="33" t="s">
        <v>26</v>
      </c>
      <c r="K1" s="9"/>
      <c r="L1" s="9"/>
      <c r="M1" s="33" t="s">
        <v>26</v>
      </c>
      <c r="N1" s="9"/>
      <c r="O1" s="9"/>
      <c r="P1" s="33" t="s">
        <v>26</v>
      </c>
      <c r="Q1" s="9"/>
      <c r="R1" s="9"/>
      <c r="S1" s="33" t="s">
        <v>26</v>
      </c>
      <c r="T1" s="9"/>
      <c r="U1" s="9"/>
      <c r="V1" s="33" t="s">
        <v>26</v>
      </c>
      <c r="W1" s="9"/>
      <c r="X1" s="9"/>
      <c r="Y1" s="8" t="s">
        <v>10</v>
      </c>
      <c r="Z1" s="8" t="s">
        <v>11</v>
      </c>
    </row>
    <row r="2" spans="1:36" x14ac:dyDescent="0.25">
      <c r="A2" s="1">
        <v>12185524</v>
      </c>
      <c r="B2" s="1" t="s">
        <v>0</v>
      </c>
      <c r="C2" s="36" t="s">
        <v>40</v>
      </c>
      <c r="D2" s="4">
        <v>184</v>
      </c>
      <c r="E2" s="23">
        <v>88</v>
      </c>
      <c r="F2" s="24" t="s">
        <v>5</v>
      </c>
      <c r="G2" s="4">
        <v>122</v>
      </c>
      <c r="H2" s="23">
        <v>98</v>
      </c>
      <c r="I2" s="24" t="s">
        <v>1</v>
      </c>
      <c r="J2" s="4"/>
      <c r="K2" s="23"/>
      <c r="L2" s="24"/>
      <c r="M2" s="4">
        <v>41</v>
      </c>
      <c r="N2" s="23">
        <v>61</v>
      </c>
      <c r="O2" s="24" t="s">
        <v>3</v>
      </c>
      <c r="P2" s="4"/>
      <c r="Q2" s="23"/>
      <c r="R2" s="24"/>
      <c r="S2" s="4">
        <v>86</v>
      </c>
      <c r="T2" s="23">
        <v>59</v>
      </c>
      <c r="U2" s="24" t="s">
        <v>6</v>
      </c>
      <c r="V2" s="4">
        <v>87</v>
      </c>
      <c r="W2" s="23">
        <v>96</v>
      </c>
      <c r="X2" s="24" t="s">
        <v>1</v>
      </c>
      <c r="Y2" s="24">
        <f t="shared" ref="Y2:Y33" si="0">SUM(E2,H2,K2,N2,Q2,T2,W2)</f>
        <v>402</v>
      </c>
      <c r="Z2" s="25">
        <f t="shared" ref="Z2:Z33" si="1">Y2/5</f>
        <v>80.400000000000006</v>
      </c>
      <c r="AA2" s="38"/>
      <c r="AB2" s="41" t="s">
        <v>1</v>
      </c>
      <c r="AC2" s="41" t="s">
        <v>5</v>
      </c>
      <c r="AD2" s="41" t="s">
        <v>2</v>
      </c>
      <c r="AE2" s="41" t="s">
        <v>3</v>
      </c>
      <c r="AF2" s="41" t="s">
        <v>6</v>
      </c>
      <c r="AG2" s="41" t="s">
        <v>7</v>
      </c>
      <c r="AH2" s="41" t="s">
        <v>9</v>
      </c>
      <c r="AI2" s="41" t="s">
        <v>8</v>
      </c>
      <c r="AJ2" s="30" t="s">
        <v>19</v>
      </c>
    </row>
    <row r="3" spans="1:36" ht="15.75" x14ac:dyDescent="0.25">
      <c r="A3" s="10">
        <v>12185525</v>
      </c>
      <c r="B3" s="10" t="s">
        <v>0</v>
      </c>
      <c r="C3" s="37" t="s">
        <v>41</v>
      </c>
      <c r="D3" s="4">
        <v>184</v>
      </c>
      <c r="E3" s="23">
        <v>89</v>
      </c>
      <c r="F3" s="24" t="s">
        <v>5</v>
      </c>
      <c r="G3" s="4"/>
      <c r="H3" s="23"/>
      <c r="I3" s="24"/>
      <c r="J3" s="4">
        <v>2</v>
      </c>
      <c r="K3" s="23">
        <v>78</v>
      </c>
      <c r="L3" s="24" t="s">
        <v>3</v>
      </c>
      <c r="M3" s="4">
        <v>41</v>
      </c>
      <c r="N3" s="23">
        <v>57</v>
      </c>
      <c r="O3" s="24" t="s">
        <v>6</v>
      </c>
      <c r="P3" s="4"/>
      <c r="Q3" s="23"/>
      <c r="R3" s="24"/>
      <c r="S3" s="4">
        <v>86</v>
      </c>
      <c r="T3" s="23">
        <v>79</v>
      </c>
      <c r="U3" s="24" t="s">
        <v>2</v>
      </c>
      <c r="V3" s="4">
        <v>87</v>
      </c>
      <c r="W3" s="23">
        <v>86</v>
      </c>
      <c r="X3" s="24" t="s">
        <v>2</v>
      </c>
      <c r="Y3" s="24">
        <f t="shared" si="0"/>
        <v>389</v>
      </c>
      <c r="Z3" s="25">
        <f t="shared" si="1"/>
        <v>77.8</v>
      </c>
      <c r="AA3" s="39" t="s">
        <v>105</v>
      </c>
      <c r="AB3" s="44">
        <f>COUNTIF(F2:F58,"A1")</f>
        <v>1</v>
      </c>
      <c r="AC3" s="44">
        <f>COUNTIF(F2:F58,"A2")</f>
        <v>8</v>
      </c>
      <c r="AD3" s="44">
        <f>COUNTIF(F2:F58,"B1")</f>
        <v>3</v>
      </c>
      <c r="AE3" s="44">
        <f>COUNTIF(F2:F58,"B2")</f>
        <v>8</v>
      </c>
      <c r="AF3" s="44">
        <f>COUNTIF(F2:F58,"C1")</f>
        <v>1</v>
      </c>
      <c r="AG3" s="44">
        <f>COUNTIF(F2:F58,"C2")</f>
        <v>18</v>
      </c>
      <c r="AH3" s="44">
        <f>COUNTIF(F2:F58,"D1")</f>
        <v>10</v>
      </c>
      <c r="AI3" s="44">
        <f>COUNTIF(F2:F58,"D2")</f>
        <v>0</v>
      </c>
      <c r="AJ3" s="1">
        <f t="shared" ref="AJ3:AJ9" si="2">SUM(AB3:AI3)</f>
        <v>49</v>
      </c>
    </row>
    <row r="4" spans="1:36" ht="15.75" x14ac:dyDescent="0.25">
      <c r="A4" s="1">
        <v>12185526</v>
      </c>
      <c r="B4" s="1" t="s">
        <v>0</v>
      </c>
      <c r="C4" s="36" t="s">
        <v>42</v>
      </c>
      <c r="D4" s="4">
        <v>184</v>
      </c>
      <c r="E4" s="23">
        <v>92</v>
      </c>
      <c r="F4" s="24" t="s">
        <v>1</v>
      </c>
      <c r="G4" s="4"/>
      <c r="H4" s="23"/>
      <c r="I4" s="24"/>
      <c r="J4" s="4">
        <v>2</v>
      </c>
      <c r="K4" s="23">
        <v>97</v>
      </c>
      <c r="L4" s="24" t="s">
        <v>1</v>
      </c>
      <c r="M4" s="4">
        <v>41</v>
      </c>
      <c r="N4" s="23">
        <v>61</v>
      </c>
      <c r="O4" s="24" t="s">
        <v>3</v>
      </c>
      <c r="P4" s="4"/>
      <c r="Q4" s="23"/>
      <c r="R4" s="24"/>
      <c r="S4" s="4">
        <v>86</v>
      </c>
      <c r="T4" s="23">
        <v>90</v>
      </c>
      <c r="U4" s="24" t="s">
        <v>1</v>
      </c>
      <c r="V4" s="4">
        <v>87</v>
      </c>
      <c r="W4" s="23">
        <v>97</v>
      </c>
      <c r="X4" s="24" t="s">
        <v>1</v>
      </c>
      <c r="Y4" s="24">
        <f t="shared" si="0"/>
        <v>437</v>
      </c>
      <c r="Z4" s="25">
        <f t="shared" si="1"/>
        <v>87.4</v>
      </c>
      <c r="AA4" s="39" t="s">
        <v>89</v>
      </c>
      <c r="AB4" s="44">
        <f>COUNTIF(I2:I58,"A1")</f>
        <v>6</v>
      </c>
      <c r="AC4" s="44">
        <f>COUNTIF(I2:I58,"A2")</f>
        <v>0</v>
      </c>
      <c r="AD4" s="44">
        <f>COUNTIF(I2:I58,"B1")</f>
        <v>0</v>
      </c>
      <c r="AE4" s="44">
        <f>COUNTIF(I2:I58,"B2")</f>
        <v>0</v>
      </c>
      <c r="AF4" s="44">
        <f>COUNTIF(I2:I58,"C1")</f>
        <v>0</v>
      </c>
      <c r="AG4" s="44">
        <f>COUNTIF(I2:I58,"C2")</f>
        <v>0</v>
      </c>
      <c r="AH4" s="44">
        <f>COUNTIF(I2:I58,"D1")</f>
        <v>0</v>
      </c>
      <c r="AI4" s="44">
        <f>COUNTIF(I2:I58,"D2")</f>
        <v>0</v>
      </c>
      <c r="AJ4" s="1">
        <f t="shared" si="2"/>
        <v>6</v>
      </c>
    </row>
    <row r="5" spans="1:36" ht="15.75" x14ac:dyDescent="0.25">
      <c r="A5" s="1">
        <v>12185527</v>
      </c>
      <c r="B5" s="1" t="s">
        <v>0</v>
      </c>
      <c r="C5" s="36" t="s">
        <v>43</v>
      </c>
      <c r="D5" s="4">
        <v>184</v>
      </c>
      <c r="E5" s="23">
        <v>89</v>
      </c>
      <c r="F5" s="24" t="s">
        <v>5</v>
      </c>
      <c r="G5" s="4">
        <v>122</v>
      </c>
      <c r="H5" s="23">
        <v>98</v>
      </c>
      <c r="I5" s="24" t="s">
        <v>1</v>
      </c>
      <c r="J5" s="4"/>
      <c r="K5" s="23"/>
      <c r="L5" s="24"/>
      <c r="M5" s="4">
        <v>41</v>
      </c>
      <c r="N5" s="23">
        <v>61</v>
      </c>
      <c r="O5" s="24" t="s">
        <v>3</v>
      </c>
      <c r="P5" s="4"/>
      <c r="Q5" s="23"/>
      <c r="R5" s="24"/>
      <c r="S5" s="4">
        <v>86</v>
      </c>
      <c r="T5" s="23">
        <v>90</v>
      </c>
      <c r="U5" s="24" t="s">
        <v>1</v>
      </c>
      <c r="V5" s="4">
        <v>87</v>
      </c>
      <c r="W5" s="23">
        <v>96</v>
      </c>
      <c r="X5" s="24" t="s">
        <v>1</v>
      </c>
      <c r="Y5" s="24">
        <f t="shared" si="0"/>
        <v>434</v>
      </c>
      <c r="Z5" s="25">
        <f t="shared" si="1"/>
        <v>86.8</v>
      </c>
      <c r="AA5" s="39" t="s">
        <v>90</v>
      </c>
      <c r="AB5" s="43">
        <f>COUNTIF(L2:L50,"A1")</f>
        <v>5</v>
      </c>
      <c r="AC5" s="9">
        <f>COUNTIF(L2:L50,"A2")</f>
        <v>11</v>
      </c>
      <c r="AD5" s="9">
        <f>COUNTIF(L2:L50,"B1")</f>
        <v>0</v>
      </c>
      <c r="AE5" s="9">
        <f>COUNTIF(L2:L50,"B2")</f>
        <v>11</v>
      </c>
      <c r="AF5" s="9">
        <f>COUNTIF(L2:L50,"C1")</f>
        <v>5</v>
      </c>
      <c r="AG5" s="9">
        <f>COUNTIF(L2:L50,"C2")</f>
        <v>7</v>
      </c>
      <c r="AH5" s="9">
        <f>COUNTIF(L2:L50,"D1")</f>
        <v>3</v>
      </c>
      <c r="AI5" s="9">
        <f>COUNTIF(L2:L50,"D2")</f>
        <v>1</v>
      </c>
      <c r="AJ5" s="1">
        <f t="shared" si="2"/>
        <v>43</v>
      </c>
    </row>
    <row r="6" spans="1:36" ht="15.75" x14ac:dyDescent="0.25">
      <c r="A6" s="1">
        <v>12185528</v>
      </c>
      <c r="B6" s="1" t="s">
        <v>0</v>
      </c>
      <c r="C6" s="36" t="s">
        <v>44</v>
      </c>
      <c r="D6" s="4">
        <v>184</v>
      </c>
      <c r="E6" s="23">
        <v>89</v>
      </c>
      <c r="F6" s="24" t="s">
        <v>5</v>
      </c>
      <c r="G6" s="4">
        <v>122</v>
      </c>
      <c r="H6" s="23">
        <v>97</v>
      </c>
      <c r="I6" s="24" t="s">
        <v>1</v>
      </c>
      <c r="J6" s="4"/>
      <c r="K6" s="23"/>
      <c r="L6" s="24"/>
      <c r="M6" s="4">
        <v>41</v>
      </c>
      <c r="N6" s="23">
        <v>60</v>
      </c>
      <c r="O6" s="24" t="s">
        <v>3</v>
      </c>
      <c r="P6" s="4"/>
      <c r="Q6" s="23"/>
      <c r="R6" s="24"/>
      <c r="S6" s="4">
        <v>86</v>
      </c>
      <c r="T6" s="23">
        <v>80</v>
      </c>
      <c r="U6" s="24" t="s">
        <v>5</v>
      </c>
      <c r="V6" s="4">
        <v>87</v>
      </c>
      <c r="W6" s="23">
        <v>89</v>
      </c>
      <c r="X6" s="24" t="s">
        <v>5</v>
      </c>
      <c r="Y6" s="24">
        <f t="shared" si="0"/>
        <v>415</v>
      </c>
      <c r="Z6" s="25">
        <f t="shared" si="1"/>
        <v>83</v>
      </c>
      <c r="AA6" s="39" t="s">
        <v>101</v>
      </c>
      <c r="AB6" s="43">
        <f>COUNTIF(O2:O50,"A1")</f>
        <v>0</v>
      </c>
      <c r="AC6" s="9">
        <f>COUNTIF(O2:O50,"A2")</f>
        <v>1</v>
      </c>
      <c r="AD6" s="9">
        <f>COUNTIF(O2:O50,"B1")</f>
        <v>0</v>
      </c>
      <c r="AE6" s="9">
        <f>COUNTIF(O2:O50,"B2")</f>
        <v>4</v>
      </c>
      <c r="AF6" s="9">
        <f>COUNTIF(O2:O50,"C1")</f>
        <v>4</v>
      </c>
      <c r="AG6" s="9">
        <f>COUNTIF(O2:O50,"C2")</f>
        <v>1</v>
      </c>
      <c r="AH6" s="9">
        <f>COUNTIF(O2:O50,"D1")</f>
        <v>0</v>
      </c>
      <c r="AI6" s="44">
        <f>COUNTIF(O2:O50,"D2")</f>
        <v>0</v>
      </c>
      <c r="AJ6" s="1">
        <f t="shared" si="2"/>
        <v>10</v>
      </c>
    </row>
    <row r="7" spans="1:36" ht="15.75" x14ac:dyDescent="0.25">
      <c r="A7" s="1">
        <v>12185529</v>
      </c>
      <c r="B7" s="1" t="s">
        <v>0</v>
      </c>
      <c r="C7" s="36" t="s">
        <v>45</v>
      </c>
      <c r="D7" s="4">
        <v>184</v>
      </c>
      <c r="E7" s="23">
        <v>90</v>
      </c>
      <c r="F7" s="24" t="s">
        <v>5</v>
      </c>
      <c r="G7" s="4">
        <v>122</v>
      </c>
      <c r="H7" s="23">
        <v>97</v>
      </c>
      <c r="I7" s="24" t="s">
        <v>1</v>
      </c>
      <c r="J7" s="4"/>
      <c r="K7" s="23"/>
      <c r="L7" s="24"/>
      <c r="M7" s="4">
        <v>41</v>
      </c>
      <c r="N7" s="23">
        <v>57</v>
      </c>
      <c r="O7" s="24" t="s">
        <v>6</v>
      </c>
      <c r="P7" s="4"/>
      <c r="Q7" s="23"/>
      <c r="R7" s="24"/>
      <c r="S7" s="4">
        <v>86</v>
      </c>
      <c r="T7" s="23">
        <v>81</v>
      </c>
      <c r="U7" s="24" t="s">
        <v>5</v>
      </c>
      <c r="V7" s="4">
        <v>87</v>
      </c>
      <c r="W7" s="23">
        <v>95</v>
      </c>
      <c r="X7" s="24" t="s">
        <v>1</v>
      </c>
      <c r="Y7" s="24">
        <f t="shared" si="0"/>
        <v>420</v>
      </c>
      <c r="Z7" s="25">
        <f t="shared" si="1"/>
        <v>84</v>
      </c>
      <c r="AA7" s="39" t="s">
        <v>102</v>
      </c>
      <c r="AB7" s="43">
        <f>COUNTIF(R2:R50,"A1")</f>
        <v>1</v>
      </c>
      <c r="AC7" s="9">
        <f>COUNTIF(R2:R50,"A2")</f>
        <v>3</v>
      </c>
      <c r="AD7" s="9">
        <f>COUNTIF(R2:R50,"B1")</f>
        <v>2</v>
      </c>
      <c r="AE7" s="9">
        <f>COUNTIF(R2:R50,"B2")</f>
        <v>1</v>
      </c>
      <c r="AF7" s="9">
        <f>COUNTIF(R2:R50,"C1")</f>
        <v>1</v>
      </c>
      <c r="AG7" s="9">
        <f>COUNTIF(R2:R50,"C2")</f>
        <v>13</v>
      </c>
      <c r="AH7" s="9">
        <f>COUNTIF(R2:R50,"D1")</f>
        <v>18</v>
      </c>
      <c r="AI7" s="9">
        <f>COUNTIF(R2:R50,"D2")</f>
        <v>0</v>
      </c>
      <c r="AJ7" s="1">
        <f t="shared" si="2"/>
        <v>39</v>
      </c>
    </row>
    <row r="8" spans="1:36" ht="15.75" x14ac:dyDescent="0.25">
      <c r="A8" s="1">
        <v>12185530</v>
      </c>
      <c r="B8" s="1" t="s">
        <v>4</v>
      </c>
      <c r="C8" s="36" t="s">
        <v>46</v>
      </c>
      <c r="D8" s="4">
        <v>184</v>
      </c>
      <c r="E8" s="23">
        <v>83</v>
      </c>
      <c r="F8" s="24" t="s">
        <v>2</v>
      </c>
      <c r="G8" s="4">
        <v>122</v>
      </c>
      <c r="H8" s="23"/>
      <c r="I8" s="24"/>
      <c r="J8" s="4">
        <v>2</v>
      </c>
      <c r="K8" s="23">
        <v>91</v>
      </c>
      <c r="L8" s="24" t="s">
        <v>5</v>
      </c>
      <c r="M8" s="4">
        <v>41</v>
      </c>
      <c r="N8" s="23">
        <v>50</v>
      </c>
      <c r="O8" s="24" t="s">
        <v>7</v>
      </c>
      <c r="P8" s="4"/>
      <c r="Q8" s="23"/>
      <c r="R8" s="24"/>
      <c r="S8" s="4">
        <v>86</v>
      </c>
      <c r="T8" s="23">
        <v>55</v>
      </c>
      <c r="U8" s="24" t="s">
        <v>6</v>
      </c>
      <c r="V8" s="4">
        <v>87</v>
      </c>
      <c r="W8" s="23">
        <v>62</v>
      </c>
      <c r="X8" s="24" t="s">
        <v>7</v>
      </c>
      <c r="Y8" s="24">
        <f t="shared" si="0"/>
        <v>341</v>
      </c>
      <c r="Z8" s="25">
        <f t="shared" si="1"/>
        <v>68.2</v>
      </c>
      <c r="AA8" s="39" t="s">
        <v>103</v>
      </c>
      <c r="AB8" s="44">
        <f>COUNTIF(U2:U50,"A1")</f>
        <v>5</v>
      </c>
      <c r="AC8" s="44">
        <f>COUNTIF(U2:U50,"A2")</f>
        <v>3</v>
      </c>
      <c r="AD8" s="44">
        <f>COUNTIF(U2:U50,"B1")</f>
        <v>2</v>
      </c>
      <c r="AE8" s="44">
        <f>COUNTIF(U2:U50,"B2")</f>
        <v>2</v>
      </c>
      <c r="AF8" s="44">
        <f>COUNTIF(U2:U50,"C1")</f>
        <v>5</v>
      </c>
      <c r="AG8" s="44">
        <f>COUNTIF(U2:U50,"C2")</f>
        <v>8</v>
      </c>
      <c r="AH8" s="44">
        <f>COUNTIF(U2:U50,"D1")</f>
        <v>15</v>
      </c>
      <c r="AI8" s="44">
        <f>COUNTIF(U2:U50,"D2")</f>
        <v>9</v>
      </c>
      <c r="AJ8" s="1">
        <f t="shared" si="2"/>
        <v>49</v>
      </c>
    </row>
    <row r="9" spans="1:36" ht="15.75" x14ac:dyDescent="0.25">
      <c r="A9" s="1">
        <v>12185531</v>
      </c>
      <c r="B9" s="1" t="s">
        <v>4</v>
      </c>
      <c r="C9" s="36" t="s">
        <v>47</v>
      </c>
      <c r="D9" s="4">
        <v>184</v>
      </c>
      <c r="E9" s="23">
        <v>90</v>
      </c>
      <c r="F9" s="24" t="s">
        <v>5</v>
      </c>
      <c r="G9" s="4"/>
      <c r="H9" s="23"/>
      <c r="I9" s="24"/>
      <c r="J9" s="4">
        <v>2</v>
      </c>
      <c r="K9" s="23">
        <v>91</v>
      </c>
      <c r="L9" s="24" t="s">
        <v>5</v>
      </c>
      <c r="M9" s="4">
        <v>41</v>
      </c>
      <c r="N9" s="23">
        <v>89</v>
      </c>
      <c r="O9" s="24" t="s">
        <v>5</v>
      </c>
      <c r="P9" s="4"/>
      <c r="Q9" s="23"/>
      <c r="R9" s="24"/>
      <c r="S9" s="4">
        <v>86</v>
      </c>
      <c r="T9" s="23">
        <v>92</v>
      </c>
      <c r="U9" s="24" t="s">
        <v>1</v>
      </c>
      <c r="V9" s="4">
        <v>87</v>
      </c>
      <c r="W9" s="23">
        <v>92</v>
      </c>
      <c r="X9" s="24" t="s">
        <v>5</v>
      </c>
      <c r="Y9" s="24">
        <f t="shared" si="0"/>
        <v>454</v>
      </c>
      <c r="Z9" s="25">
        <f t="shared" si="1"/>
        <v>90.8</v>
      </c>
      <c r="AA9" s="39" t="s">
        <v>104</v>
      </c>
      <c r="AB9" s="44">
        <f>COUNTIF(X2:X50,"A1")</f>
        <v>5</v>
      </c>
      <c r="AC9" s="44">
        <f>COUNTIF(X2:X50,"A2")</f>
        <v>3</v>
      </c>
      <c r="AD9" s="44">
        <f>COUNTIF(X2:X50,"B1")</f>
        <v>3</v>
      </c>
      <c r="AE9" s="44">
        <f>COUNTIF(X2:X50,"B2")</f>
        <v>6</v>
      </c>
      <c r="AF9" s="44">
        <f>COUNTIF(X2:X50,"C1")</f>
        <v>8</v>
      </c>
      <c r="AG9" s="44">
        <f>COUNTIF(X2:X50,"C2")</f>
        <v>5</v>
      </c>
      <c r="AH9" s="44">
        <f>COUNTIF(X2:X50,"D1")</f>
        <v>17</v>
      </c>
      <c r="AI9" s="44">
        <f>COUNTIF(X2:X50,"D2")</f>
        <v>2</v>
      </c>
      <c r="AJ9" s="1">
        <f t="shared" si="2"/>
        <v>49</v>
      </c>
    </row>
    <row r="10" spans="1:36" ht="15.75" x14ac:dyDescent="0.25">
      <c r="A10" s="1">
        <v>12185532</v>
      </c>
      <c r="B10" s="1" t="s">
        <v>4</v>
      </c>
      <c r="C10" s="36" t="s">
        <v>48</v>
      </c>
      <c r="D10" s="4">
        <v>184</v>
      </c>
      <c r="E10" s="23">
        <v>79</v>
      </c>
      <c r="F10" s="24" t="s">
        <v>3</v>
      </c>
      <c r="G10" s="4">
        <v>122</v>
      </c>
      <c r="H10" s="23">
        <v>96</v>
      </c>
      <c r="I10" s="24" t="s">
        <v>1</v>
      </c>
      <c r="J10" s="4"/>
      <c r="K10" s="23"/>
      <c r="L10" s="24"/>
      <c r="M10" s="4">
        <v>41</v>
      </c>
      <c r="N10" s="23">
        <v>59</v>
      </c>
      <c r="O10" s="24" t="s">
        <v>6</v>
      </c>
      <c r="P10" s="4"/>
      <c r="Q10" s="23"/>
      <c r="R10" s="24"/>
      <c r="S10" s="4">
        <v>86</v>
      </c>
      <c r="T10" s="23">
        <v>80</v>
      </c>
      <c r="U10" s="24" t="s">
        <v>5</v>
      </c>
      <c r="V10" s="4">
        <v>87</v>
      </c>
      <c r="W10" s="23">
        <v>80</v>
      </c>
      <c r="X10" s="24" t="s">
        <v>3</v>
      </c>
      <c r="Y10" s="24">
        <f t="shared" si="0"/>
        <v>394</v>
      </c>
      <c r="Z10" s="25">
        <f t="shared" si="1"/>
        <v>78.8</v>
      </c>
      <c r="AA10" s="52" t="s">
        <v>19</v>
      </c>
      <c r="AB10" s="53">
        <f t="shared" ref="AB10:AI10" si="3">SUM(AB3:AB9)</f>
        <v>23</v>
      </c>
      <c r="AC10" s="53">
        <f t="shared" si="3"/>
        <v>29</v>
      </c>
      <c r="AD10" s="53">
        <f t="shared" si="3"/>
        <v>10</v>
      </c>
      <c r="AE10" s="53">
        <f t="shared" si="3"/>
        <v>32</v>
      </c>
      <c r="AF10" s="53">
        <f t="shared" si="3"/>
        <v>24</v>
      </c>
      <c r="AG10" s="53">
        <f t="shared" si="3"/>
        <v>52</v>
      </c>
      <c r="AH10" s="53">
        <f t="shared" si="3"/>
        <v>63</v>
      </c>
      <c r="AI10" s="53">
        <f t="shared" si="3"/>
        <v>12</v>
      </c>
      <c r="AJ10" s="13"/>
    </row>
    <row r="11" spans="1:36" ht="15.75" x14ac:dyDescent="0.25">
      <c r="A11" s="1">
        <v>12185533</v>
      </c>
      <c r="B11" s="1" t="s">
        <v>4</v>
      </c>
      <c r="C11" s="36" t="s">
        <v>49</v>
      </c>
      <c r="D11" s="4">
        <v>184</v>
      </c>
      <c r="E11" s="23">
        <v>79</v>
      </c>
      <c r="F11" s="24" t="s">
        <v>3</v>
      </c>
      <c r="G11" s="4"/>
      <c r="H11" s="23"/>
      <c r="I11" s="24"/>
      <c r="J11" s="4">
        <v>2</v>
      </c>
      <c r="K11" s="23">
        <v>92</v>
      </c>
      <c r="L11" s="24" t="s">
        <v>1</v>
      </c>
      <c r="M11" s="4">
        <v>41</v>
      </c>
      <c r="N11" s="23">
        <v>57</v>
      </c>
      <c r="O11" s="24" t="s">
        <v>6</v>
      </c>
      <c r="P11" s="4"/>
      <c r="Q11" s="23"/>
      <c r="R11" s="24"/>
      <c r="S11" s="4">
        <v>86</v>
      </c>
      <c r="T11" s="23">
        <v>69</v>
      </c>
      <c r="U11" s="24" t="s">
        <v>3</v>
      </c>
      <c r="V11" s="4">
        <v>87</v>
      </c>
      <c r="W11" s="23">
        <v>83</v>
      </c>
      <c r="X11" s="24" t="s">
        <v>2</v>
      </c>
      <c r="Y11" s="24">
        <f t="shared" si="0"/>
        <v>380</v>
      </c>
      <c r="Z11" s="25">
        <f t="shared" si="1"/>
        <v>76</v>
      </c>
      <c r="AA11" s="50"/>
      <c r="AB11" s="15"/>
      <c r="AC11" s="15"/>
      <c r="AD11" s="15"/>
      <c r="AE11" s="15"/>
      <c r="AF11" s="15"/>
      <c r="AG11" s="15"/>
      <c r="AH11" s="15"/>
      <c r="AI11" s="15"/>
      <c r="AJ11" s="13"/>
    </row>
    <row r="12" spans="1:36" ht="15.75" x14ac:dyDescent="0.25">
      <c r="A12" s="1">
        <v>12185534</v>
      </c>
      <c r="B12" s="1" t="s">
        <v>0</v>
      </c>
      <c r="C12" s="36" t="s">
        <v>50</v>
      </c>
      <c r="D12" s="4">
        <v>184</v>
      </c>
      <c r="E12" s="23">
        <v>68</v>
      </c>
      <c r="F12" s="24" t="s">
        <v>7</v>
      </c>
      <c r="G12" s="4"/>
      <c r="H12" s="23"/>
      <c r="I12" s="24"/>
      <c r="J12" s="4">
        <v>2</v>
      </c>
      <c r="K12" s="23">
        <v>77</v>
      </c>
      <c r="L12" s="24" t="s">
        <v>3</v>
      </c>
      <c r="M12" s="4"/>
      <c r="N12" s="23"/>
      <c r="O12" s="24"/>
      <c r="P12" s="4">
        <v>241</v>
      </c>
      <c r="Q12" s="23">
        <v>45</v>
      </c>
      <c r="R12" s="24" t="s">
        <v>7</v>
      </c>
      <c r="S12" s="4">
        <v>86</v>
      </c>
      <c r="T12" s="23">
        <v>44</v>
      </c>
      <c r="U12" s="24" t="s">
        <v>9</v>
      </c>
      <c r="V12" s="4">
        <v>87</v>
      </c>
      <c r="W12" s="23">
        <v>67</v>
      </c>
      <c r="X12" s="24" t="s">
        <v>6</v>
      </c>
      <c r="Y12" s="24">
        <f t="shared" si="0"/>
        <v>301</v>
      </c>
      <c r="Z12" s="25">
        <f t="shared" si="1"/>
        <v>60.2</v>
      </c>
      <c r="AA12" s="50"/>
      <c r="AB12" s="15"/>
      <c r="AC12" s="15"/>
      <c r="AD12" s="15"/>
      <c r="AE12" s="15"/>
      <c r="AF12" s="15"/>
      <c r="AG12" s="15"/>
      <c r="AH12" s="15"/>
      <c r="AI12" s="15"/>
      <c r="AJ12" s="13"/>
    </row>
    <row r="13" spans="1:36" ht="15.75" x14ac:dyDescent="0.25">
      <c r="A13" s="1">
        <v>12185535</v>
      </c>
      <c r="B13" s="1" t="s">
        <v>0</v>
      </c>
      <c r="C13" s="36" t="s">
        <v>51</v>
      </c>
      <c r="D13" s="4">
        <v>184</v>
      </c>
      <c r="E13" s="23">
        <v>61</v>
      </c>
      <c r="F13" s="24" t="s">
        <v>9</v>
      </c>
      <c r="G13" s="4"/>
      <c r="H13" s="23"/>
      <c r="I13" s="24"/>
      <c r="J13" s="4">
        <v>2</v>
      </c>
      <c r="K13" s="23">
        <v>90</v>
      </c>
      <c r="L13" s="24" t="s">
        <v>5</v>
      </c>
      <c r="M13" s="4"/>
      <c r="N13" s="23"/>
      <c r="O13" s="24"/>
      <c r="P13" s="4">
        <v>241</v>
      </c>
      <c r="Q13" s="23">
        <v>41</v>
      </c>
      <c r="R13" s="24" t="s">
        <v>9</v>
      </c>
      <c r="S13" s="4">
        <v>86</v>
      </c>
      <c r="T13" s="23">
        <v>43</v>
      </c>
      <c r="U13" s="24" t="s">
        <v>9</v>
      </c>
      <c r="V13" s="4">
        <v>87</v>
      </c>
      <c r="W13" s="23">
        <v>61</v>
      </c>
      <c r="X13" s="24" t="s">
        <v>7</v>
      </c>
      <c r="Y13" s="24">
        <f t="shared" si="0"/>
        <v>296</v>
      </c>
      <c r="Z13" s="25">
        <f t="shared" si="1"/>
        <v>59.2</v>
      </c>
      <c r="AA13" s="50"/>
      <c r="AB13" s="15"/>
      <c r="AC13" s="15"/>
      <c r="AD13" s="15"/>
      <c r="AE13" s="15"/>
      <c r="AF13" s="15"/>
      <c r="AG13" s="15"/>
      <c r="AH13" s="15"/>
      <c r="AI13" s="15"/>
      <c r="AJ13" s="13"/>
    </row>
    <row r="14" spans="1:36" ht="15.75" x14ac:dyDescent="0.25">
      <c r="A14" s="1">
        <v>12185536</v>
      </c>
      <c r="B14" s="1" t="s">
        <v>0</v>
      </c>
      <c r="C14" s="36" t="s">
        <v>52</v>
      </c>
      <c r="D14" s="4">
        <v>184</v>
      </c>
      <c r="E14" s="23">
        <v>89</v>
      </c>
      <c r="F14" s="24" t="s">
        <v>5</v>
      </c>
      <c r="G14" s="4"/>
      <c r="H14" s="23"/>
      <c r="I14" s="24"/>
      <c r="J14" s="4">
        <v>2</v>
      </c>
      <c r="K14" s="23">
        <v>96</v>
      </c>
      <c r="L14" s="24" t="s">
        <v>1</v>
      </c>
      <c r="M14" s="4"/>
      <c r="N14" s="23"/>
      <c r="O14" s="24"/>
      <c r="P14" s="4">
        <v>241</v>
      </c>
      <c r="Q14" s="23">
        <v>81</v>
      </c>
      <c r="R14" s="24" t="s">
        <v>5</v>
      </c>
      <c r="S14" s="4">
        <v>86</v>
      </c>
      <c r="T14" s="23">
        <v>69</v>
      </c>
      <c r="U14" s="24" t="s">
        <v>3</v>
      </c>
      <c r="V14" s="4">
        <v>87</v>
      </c>
      <c r="W14" s="23">
        <v>79</v>
      </c>
      <c r="X14" s="24" t="s">
        <v>3</v>
      </c>
      <c r="Y14" s="24">
        <f t="shared" si="0"/>
        <v>414</v>
      </c>
      <c r="Z14" s="25">
        <f t="shared" si="1"/>
        <v>82.8</v>
      </c>
      <c r="AA14" s="50"/>
      <c r="AB14" s="15"/>
      <c r="AC14" s="15"/>
      <c r="AD14" s="15"/>
      <c r="AE14" s="15"/>
      <c r="AF14" s="15"/>
      <c r="AG14" s="15"/>
      <c r="AH14" s="15"/>
      <c r="AI14" s="15"/>
      <c r="AJ14" s="13"/>
    </row>
    <row r="15" spans="1:36" x14ac:dyDescent="0.25">
      <c r="A15" s="1">
        <v>12185537</v>
      </c>
      <c r="B15" s="1" t="s">
        <v>0</v>
      </c>
      <c r="C15" s="36" t="s">
        <v>53</v>
      </c>
      <c r="D15" s="4">
        <v>184</v>
      </c>
      <c r="E15" s="23">
        <v>62</v>
      </c>
      <c r="F15" s="24" t="s">
        <v>7</v>
      </c>
      <c r="G15" s="4"/>
      <c r="H15" s="23"/>
      <c r="I15" s="24"/>
      <c r="J15" s="4">
        <v>2</v>
      </c>
      <c r="K15" s="23">
        <v>77</v>
      </c>
      <c r="L15" s="24" t="s">
        <v>3</v>
      </c>
      <c r="M15" s="4"/>
      <c r="N15" s="23"/>
      <c r="O15" s="24"/>
      <c r="P15" s="4">
        <v>241</v>
      </c>
      <c r="Q15" s="23">
        <v>50</v>
      </c>
      <c r="R15" s="24" t="s">
        <v>7</v>
      </c>
      <c r="S15" s="4">
        <v>86</v>
      </c>
      <c r="T15" s="23">
        <v>41</v>
      </c>
      <c r="U15" s="24" t="s">
        <v>9</v>
      </c>
      <c r="V15" s="4">
        <v>87</v>
      </c>
      <c r="W15" s="23">
        <v>75</v>
      </c>
      <c r="X15" s="24" t="s">
        <v>3</v>
      </c>
      <c r="Y15" s="24">
        <f t="shared" si="0"/>
        <v>305</v>
      </c>
      <c r="Z15" s="25">
        <f t="shared" si="1"/>
        <v>61</v>
      </c>
      <c r="AA15" s="51"/>
      <c r="AB15" s="35"/>
      <c r="AC15" s="35"/>
      <c r="AD15" s="35"/>
      <c r="AE15" s="35"/>
      <c r="AF15" s="35"/>
      <c r="AG15" s="35"/>
      <c r="AH15" s="35"/>
      <c r="AI15" s="35"/>
      <c r="AJ15" s="13"/>
    </row>
    <row r="16" spans="1:36" x14ac:dyDescent="0.25">
      <c r="A16" s="1">
        <v>12185538</v>
      </c>
      <c r="B16" s="1" t="s">
        <v>0</v>
      </c>
      <c r="C16" s="36" t="s">
        <v>54</v>
      </c>
      <c r="D16" s="4">
        <v>184</v>
      </c>
      <c r="E16" s="23">
        <v>65</v>
      </c>
      <c r="F16" s="24" t="s">
        <v>7</v>
      </c>
      <c r="G16" s="4"/>
      <c r="H16" s="23"/>
      <c r="I16" s="24"/>
      <c r="J16" s="4">
        <v>2</v>
      </c>
      <c r="K16" s="23">
        <v>78</v>
      </c>
      <c r="L16" s="24" t="s">
        <v>3</v>
      </c>
      <c r="M16" s="4"/>
      <c r="N16" s="23"/>
      <c r="O16" s="24"/>
      <c r="P16" s="4">
        <v>241</v>
      </c>
      <c r="Q16" s="23">
        <v>50</v>
      </c>
      <c r="R16" s="24" t="s">
        <v>7</v>
      </c>
      <c r="S16" s="4">
        <v>86</v>
      </c>
      <c r="T16" s="23">
        <v>49</v>
      </c>
      <c r="U16" s="24" t="s">
        <v>7</v>
      </c>
      <c r="V16" s="4">
        <v>87</v>
      </c>
      <c r="W16" s="23">
        <v>79</v>
      </c>
      <c r="X16" s="24" t="s">
        <v>3</v>
      </c>
      <c r="Y16" s="24">
        <f t="shared" si="0"/>
        <v>321</v>
      </c>
      <c r="Z16" s="25">
        <f t="shared" si="1"/>
        <v>64.2</v>
      </c>
      <c r="AA16" s="13"/>
      <c r="AB16" s="13"/>
      <c r="AC16" s="13"/>
      <c r="AD16" s="13"/>
      <c r="AE16" s="13"/>
      <c r="AF16" s="13"/>
      <c r="AG16" s="13"/>
    </row>
    <row r="17" spans="1:33" ht="15.75" x14ac:dyDescent="0.25">
      <c r="A17" s="1">
        <v>12185539</v>
      </c>
      <c r="B17" s="1" t="s">
        <v>0</v>
      </c>
      <c r="C17" s="36" t="s">
        <v>55</v>
      </c>
      <c r="D17" s="4">
        <v>184</v>
      </c>
      <c r="E17" s="23">
        <v>58</v>
      </c>
      <c r="F17" s="24" t="s">
        <v>9</v>
      </c>
      <c r="G17" s="4"/>
      <c r="H17" s="23"/>
      <c r="I17" s="24"/>
      <c r="J17" s="4">
        <v>2</v>
      </c>
      <c r="K17" s="23">
        <v>86</v>
      </c>
      <c r="L17" s="24" t="s">
        <v>5</v>
      </c>
      <c r="M17" s="4"/>
      <c r="N17" s="23"/>
      <c r="O17" s="24"/>
      <c r="P17" s="4">
        <v>241</v>
      </c>
      <c r="Q17" s="23">
        <v>45</v>
      </c>
      <c r="R17" s="24" t="s">
        <v>7</v>
      </c>
      <c r="S17" s="4">
        <v>86</v>
      </c>
      <c r="T17" s="23">
        <v>46</v>
      </c>
      <c r="U17" s="24" t="s">
        <v>7</v>
      </c>
      <c r="V17" s="4">
        <v>87</v>
      </c>
      <c r="W17" s="23">
        <v>42</v>
      </c>
      <c r="X17" s="24" t="s">
        <v>8</v>
      </c>
      <c r="Y17" s="24">
        <f t="shared" si="0"/>
        <v>277</v>
      </c>
      <c r="Z17" s="25">
        <f t="shared" si="1"/>
        <v>55.4</v>
      </c>
      <c r="AA17" s="40"/>
      <c r="AB17" s="44" t="s">
        <v>18</v>
      </c>
      <c r="AC17" s="44" t="s">
        <v>12</v>
      </c>
      <c r="AD17" s="44" t="s">
        <v>13</v>
      </c>
      <c r="AE17" s="44" t="s">
        <v>14</v>
      </c>
      <c r="AF17" s="44" t="s">
        <v>15</v>
      </c>
      <c r="AG17" s="55" t="s">
        <v>19</v>
      </c>
    </row>
    <row r="18" spans="1:33" x14ac:dyDescent="0.25">
      <c r="A18" s="1">
        <v>12185540</v>
      </c>
      <c r="B18" s="1" t="s">
        <v>0</v>
      </c>
      <c r="C18" s="36" t="s">
        <v>56</v>
      </c>
      <c r="D18" s="4">
        <v>184</v>
      </c>
      <c r="E18" s="23">
        <v>63</v>
      </c>
      <c r="F18" s="24" t="s">
        <v>7</v>
      </c>
      <c r="G18" s="4"/>
      <c r="H18" s="23"/>
      <c r="I18" s="24"/>
      <c r="J18" s="4">
        <v>2</v>
      </c>
      <c r="K18" s="23">
        <v>90</v>
      </c>
      <c r="L18" s="24" t="s">
        <v>5</v>
      </c>
      <c r="M18" s="4"/>
      <c r="N18" s="23"/>
      <c r="O18" s="24"/>
      <c r="P18" s="4">
        <v>241</v>
      </c>
      <c r="Q18" s="23">
        <v>79</v>
      </c>
      <c r="R18" s="24" t="s">
        <v>2</v>
      </c>
      <c r="S18" s="4">
        <v>86</v>
      </c>
      <c r="T18" s="23">
        <v>40</v>
      </c>
      <c r="U18" s="24" t="s">
        <v>9</v>
      </c>
      <c r="V18" s="4">
        <v>87</v>
      </c>
      <c r="W18" s="23">
        <v>62</v>
      </c>
      <c r="X18" s="24" t="s">
        <v>7</v>
      </c>
      <c r="Y18" s="24">
        <f t="shared" si="0"/>
        <v>334</v>
      </c>
      <c r="Z18" s="25">
        <f t="shared" si="1"/>
        <v>66.8</v>
      </c>
      <c r="AA18" s="39" t="s">
        <v>105</v>
      </c>
      <c r="AB18" s="32">
        <f>COUNTIFS(E2:E60,"&gt;32.99",E2:E60,"&lt;45")</f>
        <v>0</v>
      </c>
      <c r="AC18" s="45">
        <f>COUNTIFS(E2:E60,"&gt;44.99",E2:E60,"&lt;60")</f>
        <v>8</v>
      </c>
      <c r="AD18" s="45">
        <f>COUNTIFS(E2:E60,"&gt;59.99",E2:E60,"&lt;75")</f>
        <v>21</v>
      </c>
      <c r="AE18" s="45">
        <f>COUNTIFS(E2:E60,"&gt;74.99",E2:E60,"&lt;90.01")</f>
        <v>19</v>
      </c>
      <c r="AF18" s="45">
        <f>COUNTIFS(E2:E60,"&gt;90")</f>
        <v>1</v>
      </c>
      <c r="AG18" s="1">
        <f t="shared" ref="AG18:AG24" si="4">SUM(AB18:AF18)</f>
        <v>49</v>
      </c>
    </row>
    <row r="19" spans="1:33" x14ac:dyDescent="0.25">
      <c r="A19" s="1">
        <v>12185541</v>
      </c>
      <c r="B19" s="1" t="s">
        <v>0</v>
      </c>
      <c r="C19" s="36" t="s">
        <v>57</v>
      </c>
      <c r="D19" s="4">
        <v>184</v>
      </c>
      <c r="E19" s="23">
        <v>68</v>
      </c>
      <c r="F19" s="24" t="s">
        <v>7</v>
      </c>
      <c r="G19" s="4"/>
      <c r="H19" s="23"/>
      <c r="I19" s="24"/>
      <c r="J19" s="4">
        <v>2</v>
      </c>
      <c r="K19" s="23">
        <v>77</v>
      </c>
      <c r="L19" s="24" t="s">
        <v>3</v>
      </c>
      <c r="M19" s="4"/>
      <c r="N19" s="23"/>
      <c r="O19" s="24"/>
      <c r="P19" s="4">
        <v>241</v>
      </c>
      <c r="Q19" s="23">
        <v>41</v>
      </c>
      <c r="R19" s="24" t="s">
        <v>9</v>
      </c>
      <c r="S19" s="4">
        <v>86</v>
      </c>
      <c r="T19" s="23">
        <v>43</v>
      </c>
      <c r="U19" s="24" t="s">
        <v>9</v>
      </c>
      <c r="V19" s="4">
        <v>87</v>
      </c>
      <c r="W19" s="23">
        <v>58</v>
      </c>
      <c r="X19" s="24" t="s">
        <v>9</v>
      </c>
      <c r="Y19" s="24">
        <f t="shared" si="0"/>
        <v>287</v>
      </c>
      <c r="Z19" s="25">
        <f t="shared" si="1"/>
        <v>57.4</v>
      </c>
      <c r="AA19" s="39" t="s">
        <v>89</v>
      </c>
      <c r="AB19" s="45">
        <f>COUNTIFS(H2:H60,"&gt;32.99",H2:H60,"&lt;45")</f>
        <v>0</v>
      </c>
      <c r="AC19" s="45">
        <f>COUNTIFS(H2:H60,"&gt;44.99",H2:H60,"&lt;60")</f>
        <v>0</v>
      </c>
      <c r="AD19" s="45">
        <f>COUNTIFS(H2:H60,"&gt;59.99",H2:H60,"&lt;75")</f>
        <v>0</v>
      </c>
      <c r="AE19" s="45">
        <f>COUNTIFS(H2:H60,"&gt;74.99",H2:H60,"&lt;90.01")</f>
        <v>0</v>
      </c>
      <c r="AF19" s="45">
        <f>COUNTIFS(H2:H60,"&gt;90")</f>
        <v>6</v>
      </c>
      <c r="AG19" s="1">
        <f t="shared" si="4"/>
        <v>6</v>
      </c>
    </row>
    <row r="20" spans="1:33" x14ac:dyDescent="0.25">
      <c r="A20" s="1">
        <v>12185542</v>
      </c>
      <c r="B20" s="1" t="s">
        <v>0</v>
      </c>
      <c r="C20" s="36" t="s">
        <v>58</v>
      </c>
      <c r="D20" s="4">
        <v>184</v>
      </c>
      <c r="E20" s="23">
        <v>64</v>
      </c>
      <c r="F20" s="24" t="s">
        <v>7</v>
      </c>
      <c r="G20" s="4"/>
      <c r="H20" s="23"/>
      <c r="I20" s="24"/>
      <c r="J20" s="4">
        <v>2</v>
      </c>
      <c r="K20" s="23">
        <v>91</v>
      </c>
      <c r="L20" s="24" t="s">
        <v>5</v>
      </c>
      <c r="M20" s="4"/>
      <c r="N20" s="23"/>
      <c r="O20" s="24"/>
      <c r="P20" s="4">
        <v>241</v>
      </c>
      <c r="Q20" s="23">
        <v>41</v>
      </c>
      <c r="R20" s="24" t="s">
        <v>9</v>
      </c>
      <c r="S20" s="4">
        <v>86</v>
      </c>
      <c r="T20" s="23">
        <v>50</v>
      </c>
      <c r="U20" s="24" t="s">
        <v>7</v>
      </c>
      <c r="V20" s="4">
        <v>87</v>
      </c>
      <c r="W20" s="23">
        <v>68</v>
      </c>
      <c r="X20" s="24" t="s">
        <v>6</v>
      </c>
      <c r="Y20" s="24">
        <f t="shared" si="0"/>
        <v>314</v>
      </c>
      <c r="Z20" s="25">
        <f t="shared" si="1"/>
        <v>62.8</v>
      </c>
      <c r="AA20" s="39" t="s">
        <v>90</v>
      </c>
      <c r="AB20" s="45">
        <f>COUNTIFS(K2:K60,"&gt;32.99",K2:K60,"&lt;45")</f>
        <v>1</v>
      </c>
      <c r="AC20" s="45">
        <f>COUNTIFS(K2:K60,"&gt;44.99",K2:K60,"&lt;60")</f>
        <v>3</v>
      </c>
      <c r="AD20" s="45">
        <f>COUNTIFS(K2:K60,"&gt;59.99",K2:K60,"&lt;75")</f>
        <v>12</v>
      </c>
      <c r="AE20" s="45">
        <f>COUNTIFS(K2:K60,"&gt;74.99",K2:K60,"&lt;90.01")</f>
        <v>19</v>
      </c>
      <c r="AF20" s="45">
        <f>COUNTIFS(K2:K60,"&gt;90")</f>
        <v>8</v>
      </c>
      <c r="AG20" s="1">
        <f t="shared" si="4"/>
        <v>43</v>
      </c>
    </row>
    <row r="21" spans="1:33" x14ac:dyDescent="0.25">
      <c r="A21" s="1">
        <v>12185543</v>
      </c>
      <c r="B21" s="1" t="s">
        <v>0</v>
      </c>
      <c r="C21" s="36" t="s">
        <v>59</v>
      </c>
      <c r="D21" s="4">
        <v>184</v>
      </c>
      <c r="E21" s="23">
        <v>86</v>
      </c>
      <c r="F21" s="24" t="s">
        <v>2</v>
      </c>
      <c r="G21" s="4"/>
      <c r="H21" s="23"/>
      <c r="I21" s="24"/>
      <c r="J21" s="4">
        <v>2</v>
      </c>
      <c r="K21" s="23">
        <v>78</v>
      </c>
      <c r="L21" s="24" t="s">
        <v>3</v>
      </c>
      <c r="M21" s="4"/>
      <c r="N21" s="23"/>
      <c r="O21" s="24"/>
      <c r="P21" s="4">
        <v>241</v>
      </c>
      <c r="Q21" s="23">
        <v>47</v>
      </c>
      <c r="R21" s="24" t="s">
        <v>7</v>
      </c>
      <c r="S21" s="4">
        <v>86</v>
      </c>
      <c r="T21" s="23">
        <v>49</v>
      </c>
      <c r="U21" s="24" t="s">
        <v>7</v>
      </c>
      <c r="V21" s="4">
        <v>87</v>
      </c>
      <c r="W21" s="23">
        <v>77</v>
      </c>
      <c r="X21" s="24" t="s">
        <v>3</v>
      </c>
      <c r="Y21" s="24">
        <f t="shared" si="0"/>
        <v>337</v>
      </c>
      <c r="Z21" s="25">
        <f t="shared" si="1"/>
        <v>67.400000000000006</v>
      </c>
      <c r="AA21" s="39" t="s">
        <v>101</v>
      </c>
      <c r="AB21" s="45">
        <f>COUNTIFS(N2:N60,"&gt;32.99",N2:N60,"&lt;45")</f>
        <v>0</v>
      </c>
      <c r="AC21" s="45">
        <f>COUNTIFS(N2:N60,"&gt;44.99",N2:N60,"&lt;60")</f>
        <v>5</v>
      </c>
      <c r="AD21" s="45">
        <f>COUNTIFS(N2:N60,"&gt;59.99",N2:N60,"&lt;75")</f>
        <v>4</v>
      </c>
      <c r="AE21" s="45">
        <f>COUNTIFS(N2:N60,"&gt;74.99",N2:N60,"&lt;90.01")</f>
        <v>1</v>
      </c>
      <c r="AF21" s="45">
        <f>COUNTIFS(N2:N60,"&gt;90")</f>
        <v>0</v>
      </c>
      <c r="AG21" s="1">
        <f t="shared" si="4"/>
        <v>10</v>
      </c>
    </row>
    <row r="22" spans="1:33" x14ac:dyDescent="0.25">
      <c r="A22" s="1">
        <v>12185544</v>
      </c>
      <c r="B22" s="1" t="s">
        <v>0</v>
      </c>
      <c r="C22" s="36" t="s">
        <v>60</v>
      </c>
      <c r="D22" s="4">
        <v>184</v>
      </c>
      <c r="E22" s="23">
        <v>58</v>
      </c>
      <c r="F22" s="24" t="s">
        <v>9</v>
      </c>
      <c r="G22" s="4"/>
      <c r="H22" s="23"/>
      <c r="I22" s="24"/>
      <c r="J22" s="4">
        <v>2</v>
      </c>
      <c r="K22" s="23">
        <v>69</v>
      </c>
      <c r="L22" s="24" t="s">
        <v>7</v>
      </c>
      <c r="M22" s="4"/>
      <c r="N22" s="23"/>
      <c r="O22" s="24"/>
      <c r="P22" s="4">
        <v>241</v>
      </c>
      <c r="Q22" s="23">
        <v>42</v>
      </c>
      <c r="R22" s="24" t="s">
        <v>9</v>
      </c>
      <c r="S22" s="4">
        <v>86</v>
      </c>
      <c r="T22" s="23">
        <v>43</v>
      </c>
      <c r="U22" s="24" t="s">
        <v>9</v>
      </c>
      <c r="V22" s="4">
        <v>87</v>
      </c>
      <c r="W22" s="23">
        <v>57</v>
      </c>
      <c r="X22" s="24" t="s">
        <v>9</v>
      </c>
      <c r="Y22" s="24">
        <f t="shared" si="0"/>
        <v>269</v>
      </c>
      <c r="Z22" s="25">
        <f t="shared" si="1"/>
        <v>53.8</v>
      </c>
      <c r="AA22" s="39" t="s">
        <v>102</v>
      </c>
      <c r="AB22" s="45">
        <f>COUNTIFS(Q2:Q60,"&gt;32.99",Q2:Q60,"&lt;45")</f>
        <v>18</v>
      </c>
      <c r="AC22" s="45">
        <f>COUNTIFS(Q2:Q60,"&gt;44.99",Q2:Q60,"&lt;60")</f>
        <v>14</v>
      </c>
      <c r="AD22" s="45">
        <f>COUNTIFS(Q2:Q60,"&gt;59.99",Q2:Q60,"&lt;75")</f>
        <v>2</v>
      </c>
      <c r="AE22" s="45">
        <f>COUNTIFS(Q2:Q60,"&gt;74.99",Q2:Q60,"&lt;90.01")</f>
        <v>4</v>
      </c>
      <c r="AF22" s="45">
        <f>COUNTIFS(Q2:Q60,"&gt;90")</f>
        <v>1</v>
      </c>
      <c r="AG22" s="1">
        <f t="shared" si="4"/>
        <v>39</v>
      </c>
    </row>
    <row r="23" spans="1:33" x14ac:dyDescent="0.25">
      <c r="A23" s="1">
        <v>12185545</v>
      </c>
      <c r="B23" s="1" t="s">
        <v>0</v>
      </c>
      <c r="C23" s="36" t="s">
        <v>61</v>
      </c>
      <c r="D23" s="4">
        <v>184</v>
      </c>
      <c r="E23" s="23">
        <v>78</v>
      </c>
      <c r="F23" s="24" t="s">
        <v>3</v>
      </c>
      <c r="G23" s="4"/>
      <c r="H23" s="23"/>
      <c r="I23" s="24"/>
      <c r="J23" s="4">
        <v>2</v>
      </c>
      <c r="K23" s="23">
        <v>76</v>
      </c>
      <c r="L23" s="24" t="s">
        <v>3</v>
      </c>
      <c r="M23" s="4"/>
      <c r="N23" s="23"/>
      <c r="O23" s="24"/>
      <c r="P23" s="4">
        <v>241</v>
      </c>
      <c r="Q23" s="23">
        <v>59</v>
      </c>
      <c r="R23" s="24" t="s">
        <v>6</v>
      </c>
      <c r="S23" s="4">
        <v>86</v>
      </c>
      <c r="T23" s="23">
        <v>48</v>
      </c>
      <c r="U23" s="24" t="s">
        <v>7</v>
      </c>
      <c r="V23" s="4">
        <v>87</v>
      </c>
      <c r="W23" s="23">
        <v>69</v>
      </c>
      <c r="X23" s="24" t="s">
        <v>6</v>
      </c>
      <c r="Y23" s="24">
        <f t="shared" si="0"/>
        <v>330</v>
      </c>
      <c r="Z23" s="25">
        <f t="shared" si="1"/>
        <v>66</v>
      </c>
      <c r="AA23" s="39" t="s">
        <v>103</v>
      </c>
      <c r="AB23" s="32">
        <f>COUNTIFS(T2:T60,"&gt;32.99",T2:T60,"&lt;45")</f>
        <v>23</v>
      </c>
      <c r="AC23" s="45">
        <f>COUNTIFS(T2:T60,"&gt;44.99",T2:T60,"&lt;60")</f>
        <v>14</v>
      </c>
      <c r="AD23" s="45">
        <f>COUNTIFS(T2:T60,"&gt;59.99",T2:T60,"&lt;75")</f>
        <v>2</v>
      </c>
      <c r="AE23" s="45">
        <f>COUNTIFS(T2:T60,"&gt;74.99",T2:T60,"&lt;90.01")</f>
        <v>9</v>
      </c>
      <c r="AF23" s="45">
        <f>COUNTIFS(T2:T60,"&gt;90")</f>
        <v>1</v>
      </c>
      <c r="AG23" s="1">
        <f t="shared" si="4"/>
        <v>49</v>
      </c>
    </row>
    <row r="24" spans="1:33" x14ac:dyDescent="0.25">
      <c r="A24" s="1">
        <v>12185546</v>
      </c>
      <c r="B24" s="1" t="s">
        <v>0</v>
      </c>
      <c r="C24" s="36" t="s">
        <v>62</v>
      </c>
      <c r="D24" s="4">
        <v>184</v>
      </c>
      <c r="E24" s="23">
        <v>78</v>
      </c>
      <c r="F24" s="24" t="s">
        <v>3</v>
      </c>
      <c r="G24" s="4"/>
      <c r="H24" s="23"/>
      <c r="I24" s="24"/>
      <c r="J24" s="4">
        <v>2</v>
      </c>
      <c r="K24" s="23">
        <v>96</v>
      </c>
      <c r="L24" s="24" t="s">
        <v>1</v>
      </c>
      <c r="M24" s="4"/>
      <c r="N24" s="23"/>
      <c r="O24" s="24"/>
      <c r="P24" s="4">
        <v>241</v>
      </c>
      <c r="Q24" s="23">
        <v>70</v>
      </c>
      <c r="R24" s="24" t="s">
        <v>2</v>
      </c>
      <c r="S24" s="4">
        <v>86</v>
      </c>
      <c r="T24" s="23">
        <v>44</v>
      </c>
      <c r="U24" s="24" t="s">
        <v>9</v>
      </c>
      <c r="V24" s="4">
        <v>87</v>
      </c>
      <c r="W24" s="23">
        <v>88</v>
      </c>
      <c r="X24" s="24" t="s">
        <v>2</v>
      </c>
      <c r="Y24" s="24">
        <f t="shared" si="0"/>
        <v>376</v>
      </c>
      <c r="Z24" s="25">
        <f t="shared" si="1"/>
        <v>75.2</v>
      </c>
      <c r="AA24" s="39" t="s">
        <v>104</v>
      </c>
      <c r="AB24" s="45">
        <f>COUNTIFS(W2:W60,"&gt;32.99",W2:W60,"&lt;45")</f>
        <v>2</v>
      </c>
      <c r="AC24" s="45">
        <f>COUNTIFS(W2:W60,"&gt;44.99",W2:W60,"&lt;60")</f>
        <v>17</v>
      </c>
      <c r="AD24" s="45">
        <f>COUNTIFS(W2:W60,"&gt;59.99",W2:W60,"&lt;75")</f>
        <v>13</v>
      </c>
      <c r="AE24" s="45">
        <f>COUNTIFS(W2:W60,"&gt;74.99",W2:W60,"&lt;90.01")</f>
        <v>11</v>
      </c>
      <c r="AF24" s="45">
        <f>COUNTIFS(W2:W60,"&gt;90")</f>
        <v>6</v>
      </c>
      <c r="AG24" s="1">
        <f t="shared" si="4"/>
        <v>49</v>
      </c>
    </row>
    <row r="25" spans="1:33" x14ac:dyDescent="0.25">
      <c r="A25" s="1">
        <v>12185547</v>
      </c>
      <c r="B25" s="1" t="s">
        <v>0</v>
      </c>
      <c r="C25" s="36" t="s">
        <v>63</v>
      </c>
      <c r="D25" s="4">
        <v>184</v>
      </c>
      <c r="E25" s="23">
        <v>68</v>
      </c>
      <c r="F25" s="24" t="s">
        <v>7</v>
      </c>
      <c r="G25" s="4"/>
      <c r="H25" s="23"/>
      <c r="I25" s="24"/>
      <c r="J25" s="4">
        <v>2</v>
      </c>
      <c r="K25" s="23">
        <v>75</v>
      </c>
      <c r="L25" s="24" t="s">
        <v>3</v>
      </c>
      <c r="M25" s="4"/>
      <c r="N25" s="23"/>
      <c r="O25" s="24"/>
      <c r="P25" s="4">
        <v>241</v>
      </c>
      <c r="Q25" s="23">
        <v>39</v>
      </c>
      <c r="R25" s="24" t="s">
        <v>9</v>
      </c>
      <c r="S25" s="4">
        <v>86</v>
      </c>
      <c r="T25" s="23">
        <v>43</v>
      </c>
      <c r="U25" s="24" t="s">
        <v>9</v>
      </c>
      <c r="V25" s="4">
        <v>87</v>
      </c>
      <c r="W25" s="23">
        <v>58</v>
      </c>
      <c r="X25" s="24" t="s">
        <v>9</v>
      </c>
      <c r="Y25" s="24">
        <f t="shared" si="0"/>
        <v>283</v>
      </c>
      <c r="Z25" s="49">
        <f t="shared" si="1"/>
        <v>56.6</v>
      </c>
      <c r="AA25" s="13"/>
      <c r="AB25" s="35"/>
      <c r="AC25" s="35"/>
      <c r="AD25" s="35"/>
      <c r="AE25" s="35"/>
      <c r="AF25" s="35"/>
      <c r="AG25" s="13"/>
    </row>
    <row r="26" spans="1:33" x14ac:dyDescent="0.25">
      <c r="A26" s="1">
        <v>12185548</v>
      </c>
      <c r="B26" s="1" t="s">
        <v>0</v>
      </c>
      <c r="C26" s="36" t="s">
        <v>64</v>
      </c>
      <c r="D26" s="4">
        <v>184</v>
      </c>
      <c r="E26" s="23">
        <v>68</v>
      </c>
      <c r="F26" s="24" t="s">
        <v>7</v>
      </c>
      <c r="G26" s="4"/>
      <c r="H26" s="23"/>
      <c r="I26" s="24"/>
      <c r="J26" s="4">
        <v>2</v>
      </c>
      <c r="K26" s="23">
        <v>88</v>
      </c>
      <c r="L26" s="24" t="s">
        <v>5</v>
      </c>
      <c r="M26" s="4"/>
      <c r="N26" s="23"/>
      <c r="O26" s="24"/>
      <c r="P26" s="4">
        <v>241</v>
      </c>
      <c r="Q26" s="23">
        <v>60</v>
      </c>
      <c r="R26" s="24" t="s">
        <v>3</v>
      </c>
      <c r="S26" s="4">
        <v>86</v>
      </c>
      <c r="T26" s="23">
        <v>40</v>
      </c>
      <c r="U26" s="24" t="s">
        <v>9</v>
      </c>
      <c r="V26" s="4">
        <v>87</v>
      </c>
      <c r="W26" s="23">
        <v>53</v>
      </c>
      <c r="X26" s="24" t="s">
        <v>9</v>
      </c>
      <c r="Y26" s="24">
        <f t="shared" si="0"/>
        <v>309</v>
      </c>
      <c r="Z26" s="49">
        <f t="shared" si="1"/>
        <v>61.8</v>
      </c>
      <c r="AA26" s="54"/>
      <c r="AB26" s="35"/>
      <c r="AC26" s="35"/>
      <c r="AD26" s="35"/>
      <c r="AE26" s="35"/>
      <c r="AF26" s="35"/>
      <c r="AG26" s="13"/>
    </row>
    <row r="27" spans="1:33" x14ac:dyDescent="0.25">
      <c r="A27" s="1">
        <v>12185549</v>
      </c>
      <c r="B27" s="1" t="s">
        <v>0</v>
      </c>
      <c r="C27" s="36" t="s">
        <v>65</v>
      </c>
      <c r="D27" s="4">
        <v>184</v>
      </c>
      <c r="E27" s="23">
        <v>89</v>
      </c>
      <c r="F27" s="24" t="s">
        <v>5</v>
      </c>
      <c r="G27" s="4"/>
      <c r="H27" s="23"/>
      <c r="I27" s="24"/>
      <c r="J27" s="4">
        <v>2</v>
      </c>
      <c r="K27" s="23">
        <v>89</v>
      </c>
      <c r="L27" s="24" t="s">
        <v>5</v>
      </c>
      <c r="M27" s="4"/>
      <c r="N27" s="23"/>
      <c r="O27" s="24"/>
      <c r="P27" s="4">
        <v>241</v>
      </c>
      <c r="Q27" s="23">
        <v>91</v>
      </c>
      <c r="R27" s="24" t="s">
        <v>1</v>
      </c>
      <c r="S27" s="4">
        <v>86</v>
      </c>
      <c r="T27" s="23">
        <v>90</v>
      </c>
      <c r="U27" s="24" t="s">
        <v>1</v>
      </c>
      <c r="V27" s="4">
        <v>87</v>
      </c>
      <c r="W27" s="23">
        <v>89</v>
      </c>
      <c r="X27" s="24" t="s">
        <v>5</v>
      </c>
      <c r="Y27" s="24">
        <f t="shared" si="0"/>
        <v>448</v>
      </c>
      <c r="Z27" s="49">
        <f t="shared" si="1"/>
        <v>89.6</v>
      </c>
      <c r="AA27" s="54"/>
      <c r="AB27" s="35"/>
      <c r="AC27" s="35"/>
      <c r="AD27" s="35"/>
      <c r="AE27" s="35"/>
      <c r="AF27" s="35"/>
      <c r="AG27" s="13"/>
    </row>
    <row r="28" spans="1:33" x14ac:dyDescent="0.25">
      <c r="A28" s="1">
        <v>12185550</v>
      </c>
      <c r="B28" s="1" t="s">
        <v>0</v>
      </c>
      <c r="C28" s="36" t="s">
        <v>66</v>
      </c>
      <c r="D28" s="4">
        <v>184</v>
      </c>
      <c r="E28" s="23">
        <v>54</v>
      </c>
      <c r="F28" s="24" t="s">
        <v>9</v>
      </c>
      <c r="G28" s="4"/>
      <c r="H28" s="23"/>
      <c r="I28" s="24"/>
      <c r="J28" s="4">
        <v>2</v>
      </c>
      <c r="K28" s="23">
        <v>79</v>
      </c>
      <c r="L28" s="24" t="s">
        <v>3</v>
      </c>
      <c r="M28" s="4"/>
      <c r="N28" s="23"/>
      <c r="O28" s="24"/>
      <c r="P28" s="4">
        <v>241</v>
      </c>
      <c r="Q28" s="23">
        <v>42</v>
      </c>
      <c r="R28" s="24" t="s">
        <v>9</v>
      </c>
      <c r="S28" s="4">
        <v>86</v>
      </c>
      <c r="T28" s="23">
        <v>36</v>
      </c>
      <c r="U28" s="24" t="s">
        <v>8</v>
      </c>
      <c r="V28" s="4">
        <v>87</v>
      </c>
      <c r="W28" s="23">
        <v>51</v>
      </c>
      <c r="X28" s="24" t="s">
        <v>9</v>
      </c>
      <c r="Y28" s="24">
        <f t="shared" si="0"/>
        <v>262</v>
      </c>
      <c r="Z28" s="49">
        <f t="shared" si="1"/>
        <v>52.4</v>
      </c>
      <c r="AA28" s="54"/>
      <c r="AB28" s="35"/>
      <c r="AC28" s="35"/>
      <c r="AD28" s="35"/>
      <c r="AE28" s="35"/>
      <c r="AF28" s="35"/>
      <c r="AG28" s="13"/>
    </row>
    <row r="29" spans="1:33" x14ac:dyDescent="0.25">
      <c r="A29" s="1">
        <v>12185551</v>
      </c>
      <c r="B29" s="1" t="s">
        <v>0</v>
      </c>
      <c r="C29" s="36" t="s">
        <v>67</v>
      </c>
      <c r="D29" s="4">
        <v>184</v>
      </c>
      <c r="E29" s="23">
        <v>60</v>
      </c>
      <c r="F29" s="24" t="s">
        <v>9</v>
      </c>
      <c r="G29" s="4"/>
      <c r="H29" s="23"/>
      <c r="I29" s="24"/>
      <c r="J29" s="4">
        <v>2</v>
      </c>
      <c r="K29" s="23">
        <v>87</v>
      </c>
      <c r="L29" s="24" t="s">
        <v>5</v>
      </c>
      <c r="M29" s="4"/>
      <c r="N29" s="23"/>
      <c r="O29" s="24"/>
      <c r="P29" s="4">
        <v>241</v>
      </c>
      <c r="Q29" s="23">
        <v>46</v>
      </c>
      <c r="R29" s="24" t="s">
        <v>7</v>
      </c>
      <c r="S29" s="4">
        <v>86</v>
      </c>
      <c r="T29" s="23">
        <v>38</v>
      </c>
      <c r="U29" s="24" t="s">
        <v>8</v>
      </c>
      <c r="V29" s="4">
        <v>87</v>
      </c>
      <c r="W29" s="23">
        <v>75</v>
      </c>
      <c r="X29" s="24" t="s">
        <v>3</v>
      </c>
      <c r="Y29" s="24">
        <f t="shared" si="0"/>
        <v>306</v>
      </c>
      <c r="Z29" s="49">
        <f t="shared" si="1"/>
        <v>61.2</v>
      </c>
      <c r="AA29" s="54"/>
      <c r="AB29" s="35"/>
      <c r="AC29" s="35"/>
      <c r="AD29" s="35"/>
      <c r="AE29" s="35"/>
      <c r="AF29" s="35"/>
      <c r="AG29" s="13"/>
    </row>
    <row r="30" spans="1:33" x14ac:dyDescent="0.25">
      <c r="A30" s="1">
        <v>12185552</v>
      </c>
      <c r="B30" s="1" t="s">
        <v>0</v>
      </c>
      <c r="C30" s="36" t="s">
        <v>68</v>
      </c>
      <c r="D30" s="4">
        <v>184</v>
      </c>
      <c r="E30" s="23">
        <v>84</v>
      </c>
      <c r="F30" s="24" t="s">
        <v>2</v>
      </c>
      <c r="G30" s="4"/>
      <c r="H30" s="23"/>
      <c r="I30" s="24"/>
      <c r="J30" s="4">
        <v>2</v>
      </c>
      <c r="K30" s="23">
        <v>90</v>
      </c>
      <c r="L30" s="24" t="s">
        <v>5</v>
      </c>
      <c r="M30" s="4"/>
      <c r="N30" s="23"/>
      <c r="O30" s="24"/>
      <c r="P30" s="4">
        <v>241</v>
      </c>
      <c r="Q30" s="23">
        <v>45</v>
      </c>
      <c r="R30" s="24" t="s">
        <v>7</v>
      </c>
      <c r="S30" s="4">
        <v>86</v>
      </c>
      <c r="T30" s="23">
        <v>78</v>
      </c>
      <c r="U30" s="24" t="s">
        <v>2</v>
      </c>
      <c r="V30" s="4">
        <v>87</v>
      </c>
      <c r="W30" s="23">
        <v>73</v>
      </c>
      <c r="X30" s="24" t="s">
        <v>6</v>
      </c>
      <c r="Y30" s="24">
        <f t="shared" si="0"/>
        <v>370</v>
      </c>
      <c r="Z30" s="49">
        <f t="shared" si="1"/>
        <v>74</v>
      </c>
      <c r="AA30" s="13"/>
      <c r="AB30" s="16"/>
      <c r="AC30" s="16"/>
      <c r="AD30" s="16"/>
      <c r="AE30" s="16"/>
      <c r="AF30" s="16"/>
      <c r="AG30" s="13"/>
    </row>
    <row r="31" spans="1:33" x14ac:dyDescent="0.25">
      <c r="A31" s="1">
        <v>12185553</v>
      </c>
      <c r="B31" s="1" t="s">
        <v>0</v>
      </c>
      <c r="C31" s="36" t="s">
        <v>69</v>
      </c>
      <c r="D31" s="4">
        <v>184</v>
      </c>
      <c r="E31" s="23">
        <v>58</v>
      </c>
      <c r="F31" s="24" t="s">
        <v>9</v>
      </c>
      <c r="G31" s="4"/>
      <c r="H31" s="23"/>
      <c r="I31" s="24"/>
      <c r="J31" s="4">
        <v>2</v>
      </c>
      <c r="K31" s="23">
        <v>87</v>
      </c>
      <c r="L31" s="24" t="s">
        <v>5</v>
      </c>
      <c r="M31" s="4"/>
      <c r="N31" s="23"/>
      <c r="O31" s="24"/>
      <c r="P31" s="4">
        <v>241</v>
      </c>
      <c r="Q31" s="23">
        <v>41</v>
      </c>
      <c r="R31" s="24" t="s">
        <v>9</v>
      </c>
      <c r="S31" s="4">
        <v>86</v>
      </c>
      <c r="T31" s="23">
        <v>37</v>
      </c>
      <c r="U31" s="24" t="s">
        <v>8</v>
      </c>
      <c r="V31" s="4">
        <v>87</v>
      </c>
      <c r="W31" s="23">
        <v>53</v>
      </c>
      <c r="X31" s="24" t="s">
        <v>9</v>
      </c>
      <c r="Y31" s="24">
        <f t="shared" si="0"/>
        <v>276</v>
      </c>
      <c r="Z31" s="25">
        <f t="shared" si="1"/>
        <v>55.2</v>
      </c>
    </row>
    <row r="32" spans="1:33" x14ac:dyDescent="0.25">
      <c r="A32" s="1">
        <v>12185554</v>
      </c>
      <c r="B32" s="1" t="s">
        <v>0</v>
      </c>
      <c r="C32" s="36" t="s">
        <v>70</v>
      </c>
      <c r="D32" s="4">
        <v>184</v>
      </c>
      <c r="E32" s="23">
        <v>59</v>
      </c>
      <c r="F32" s="24" t="s">
        <v>9</v>
      </c>
      <c r="G32" s="4"/>
      <c r="H32" s="23"/>
      <c r="I32" s="24"/>
      <c r="J32" s="4">
        <v>2</v>
      </c>
      <c r="K32" s="23">
        <v>74</v>
      </c>
      <c r="L32" s="24" t="s">
        <v>6</v>
      </c>
      <c r="M32" s="4"/>
      <c r="N32" s="23"/>
      <c r="O32" s="24"/>
      <c r="P32" s="4">
        <v>241</v>
      </c>
      <c r="Q32" s="23">
        <v>40</v>
      </c>
      <c r="R32" s="24" t="s">
        <v>9</v>
      </c>
      <c r="S32" s="4">
        <v>86</v>
      </c>
      <c r="T32" s="23">
        <v>43</v>
      </c>
      <c r="U32" s="24" t="s">
        <v>9</v>
      </c>
      <c r="V32" s="4">
        <v>87</v>
      </c>
      <c r="W32" s="23">
        <v>53</v>
      </c>
      <c r="X32" s="24" t="s">
        <v>9</v>
      </c>
      <c r="Y32" s="24">
        <f t="shared" si="0"/>
        <v>269</v>
      </c>
      <c r="Z32" s="25">
        <f t="shared" si="1"/>
        <v>53.8</v>
      </c>
    </row>
    <row r="33" spans="1:26" x14ac:dyDescent="0.25">
      <c r="A33" s="1">
        <v>12185555</v>
      </c>
      <c r="B33" s="1" t="s">
        <v>0</v>
      </c>
      <c r="C33" s="36" t="s">
        <v>71</v>
      </c>
      <c r="D33" s="4">
        <v>184</v>
      </c>
      <c r="E33" s="23">
        <v>78</v>
      </c>
      <c r="F33" s="24" t="s">
        <v>3</v>
      </c>
      <c r="G33" s="4"/>
      <c r="H33" s="23"/>
      <c r="I33" s="24"/>
      <c r="J33" s="4">
        <v>2</v>
      </c>
      <c r="K33" s="23">
        <v>94</v>
      </c>
      <c r="L33" s="24" t="s">
        <v>1</v>
      </c>
      <c r="M33" s="4"/>
      <c r="N33" s="23"/>
      <c r="O33" s="24"/>
      <c r="P33" s="4">
        <v>241</v>
      </c>
      <c r="Q33" s="23">
        <v>86</v>
      </c>
      <c r="R33" s="24" t="s">
        <v>5</v>
      </c>
      <c r="S33" s="4">
        <v>86</v>
      </c>
      <c r="T33" s="23">
        <v>90</v>
      </c>
      <c r="U33" s="24" t="s">
        <v>1</v>
      </c>
      <c r="V33" s="4">
        <v>87</v>
      </c>
      <c r="W33" s="23">
        <v>95</v>
      </c>
      <c r="X33" s="24" t="s">
        <v>1</v>
      </c>
      <c r="Y33" s="24">
        <f t="shared" si="0"/>
        <v>443</v>
      </c>
      <c r="Z33" s="25">
        <f t="shared" si="1"/>
        <v>88.6</v>
      </c>
    </row>
    <row r="34" spans="1:26" x14ac:dyDescent="0.25">
      <c r="A34" s="1">
        <v>12185556</v>
      </c>
      <c r="B34" s="1" t="s">
        <v>4</v>
      </c>
      <c r="C34" s="36" t="s">
        <v>72</v>
      </c>
      <c r="D34" s="4">
        <v>184</v>
      </c>
      <c r="E34" s="23">
        <v>64</v>
      </c>
      <c r="F34" s="24" t="s">
        <v>7</v>
      </c>
      <c r="G34" s="4"/>
      <c r="H34" s="23"/>
      <c r="I34" s="24"/>
      <c r="J34" s="4">
        <v>2</v>
      </c>
      <c r="K34" s="23">
        <v>67</v>
      </c>
      <c r="L34" s="24" t="s">
        <v>7</v>
      </c>
      <c r="M34" s="4"/>
      <c r="N34" s="23"/>
      <c r="O34" s="24"/>
      <c r="P34" s="4">
        <v>241</v>
      </c>
      <c r="Q34" s="23">
        <v>41</v>
      </c>
      <c r="R34" s="24" t="s">
        <v>9</v>
      </c>
      <c r="S34" s="4">
        <v>86</v>
      </c>
      <c r="T34" s="23">
        <v>55</v>
      </c>
      <c r="U34" s="24" t="s">
        <v>6</v>
      </c>
      <c r="V34" s="4">
        <v>87</v>
      </c>
      <c r="W34" s="23">
        <v>69</v>
      </c>
      <c r="X34" s="24" t="s">
        <v>6</v>
      </c>
      <c r="Y34" s="24">
        <f t="shared" ref="Y34:Y50" si="5">SUM(E34,H34,K34,N34,Q34,T34,W34)</f>
        <v>296</v>
      </c>
      <c r="Z34" s="25">
        <f t="shared" ref="Z34:Z50" si="6">Y34/5</f>
        <v>59.2</v>
      </c>
    </row>
    <row r="35" spans="1:26" x14ac:dyDescent="0.25">
      <c r="A35" s="1">
        <v>12185557</v>
      </c>
      <c r="B35" s="1" t="s">
        <v>4</v>
      </c>
      <c r="C35" s="36" t="s">
        <v>73</v>
      </c>
      <c r="D35" s="4">
        <v>184</v>
      </c>
      <c r="E35" s="23">
        <v>67</v>
      </c>
      <c r="F35" s="24" t="s">
        <v>7</v>
      </c>
      <c r="G35" s="4"/>
      <c r="H35" s="23"/>
      <c r="I35" s="24"/>
      <c r="J35" s="4">
        <v>2</v>
      </c>
      <c r="K35" s="23">
        <v>68</v>
      </c>
      <c r="L35" s="24" t="s">
        <v>7</v>
      </c>
      <c r="M35" s="4"/>
      <c r="N35" s="23"/>
      <c r="O35" s="24"/>
      <c r="P35" s="4">
        <v>241</v>
      </c>
      <c r="Q35" s="23">
        <v>45</v>
      </c>
      <c r="R35" s="24" t="s">
        <v>7</v>
      </c>
      <c r="S35" s="4">
        <v>86</v>
      </c>
      <c r="T35" s="23">
        <v>42</v>
      </c>
      <c r="U35" s="24" t="s">
        <v>9</v>
      </c>
      <c r="V35" s="4">
        <v>87</v>
      </c>
      <c r="W35" s="23">
        <v>67</v>
      </c>
      <c r="X35" s="24" t="s">
        <v>6</v>
      </c>
      <c r="Y35" s="24">
        <f t="shared" si="5"/>
        <v>289</v>
      </c>
      <c r="Z35" s="25">
        <f t="shared" si="6"/>
        <v>57.8</v>
      </c>
    </row>
    <row r="36" spans="1:26" x14ac:dyDescent="0.25">
      <c r="A36" s="1">
        <v>12185558</v>
      </c>
      <c r="B36" s="1" t="s">
        <v>4</v>
      </c>
      <c r="C36" s="36" t="s">
        <v>74</v>
      </c>
      <c r="D36" s="4">
        <v>184</v>
      </c>
      <c r="E36" s="23">
        <v>63</v>
      </c>
      <c r="F36" s="24" t="s">
        <v>7</v>
      </c>
      <c r="G36" s="4"/>
      <c r="H36" s="23"/>
      <c r="I36" s="24"/>
      <c r="J36" s="4">
        <v>2</v>
      </c>
      <c r="K36" s="23">
        <v>74</v>
      </c>
      <c r="L36" s="24" t="s">
        <v>6</v>
      </c>
      <c r="M36" s="4"/>
      <c r="N36" s="23"/>
      <c r="O36" s="24"/>
      <c r="P36" s="4">
        <v>241</v>
      </c>
      <c r="Q36" s="23">
        <v>45</v>
      </c>
      <c r="R36" s="24" t="s">
        <v>7</v>
      </c>
      <c r="S36" s="4">
        <v>86</v>
      </c>
      <c r="T36" s="23">
        <v>49</v>
      </c>
      <c r="U36" s="24" t="s">
        <v>7</v>
      </c>
      <c r="V36" s="4">
        <v>87</v>
      </c>
      <c r="W36" s="23">
        <v>69</v>
      </c>
      <c r="X36" s="24" t="s">
        <v>6</v>
      </c>
      <c r="Y36" s="24">
        <f t="shared" si="5"/>
        <v>300</v>
      </c>
      <c r="Z36" s="25">
        <f t="shared" si="6"/>
        <v>60</v>
      </c>
    </row>
    <row r="37" spans="1:26" x14ac:dyDescent="0.25">
      <c r="A37" s="1">
        <v>12185559</v>
      </c>
      <c r="B37" s="1" t="s">
        <v>4</v>
      </c>
      <c r="C37" s="36" t="s">
        <v>75</v>
      </c>
      <c r="D37" s="4">
        <v>184</v>
      </c>
      <c r="E37" s="23">
        <v>67</v>
      </c>
      <c r="F37" s="24" t="s">
        <v>7</v>
      </c>
      <c r="G37" s="4"/>
      <c r="H37" s="23"/>
      <c r="I37" s="24"/>
      <c r="J37" s="4">
        <v>2</v>
      </c>
      <c r="K37" s="23">
        <v>66</v>
      </c>
      <c r="L37" s="24" t="s">
        <v>7</v>
      </c>
      <c r="M37" s="4"/>
      <c r="N37" s="23"/>
      <c r="O37" s="24"/>
      <c r="P37" s="4">
        <v>241</v>
      </c>
      <c r="Q37" s="23">
        <v>45</v>
      </c>
      <c r="R37" s="24" t="s">
        <v>7</v>
      </c>
      <c r="S37" s="4">
        <v>86</v>
      </c>
      <c r="T37" s="23">
        <v>39</v>
      </c>
      <c r="U37" s="24" t="s">
        <v>8</v>
      </c>
      <c r="V37" s="4">
        <v>87</v>
      </c>
      <c r="W37" s="23">
        <v>61</v>
      </c>
      <c r="X37" s="24" t="s">
        <v>7</v>
      </c>
      <c r="Y37" s="24">
        <f t="shared" si="5"/>
        <v>278</v>
      </c>
      <c r="Z37" s="25">
        <f t="shared" si="6"/>
        <v>55.6</v>
      </c>
    </row>
    <row r="38" spans="1:26" x14ac:dyDescent="0.25">
      <c r="A38" s="1">
        <v>12185560</v>
      </c>
      <c r="B38" s="1" t="s">
        <v>4</v>
      </c>
      <c r="C38" s="36" t="s">
        <v>76</v>
      </c>
      <c r="D38" s="4">
        <v>184</v>
      </c>
      <c r="E38" s="23">
        <v>70</v>
      </c>
      <c r="F38" s="24" t="s">
        <v>6</v>
      </c>
      <c r="G38" s="4"/>
      <c r="H38" s="23"/>
      <c r="I38" s="24"/>
      <c r="J38" s="4">
        <v>2</v>
      </c>
      <c r="K38" s="23">
        <v>66</v>
      </c>
      <c r="L38" s="24" t="s">
        <v>7</v>
      </c>
      <c r="M38" s="4"/>
      <c r="N38" s="23"/>
      <c r="O38" s="24"/>
      <c r="P38" s="4">
        <v>241</v>
      </c>
      <c r="Q38" s="23">
        <v>41</v>
      </c>
      <c r="R38" s="24" t="s">
        <v>9</v>
      </c>
      <c r="S38" s="4">
        <v>86</v>
      </c>
      <c r="T38" s="23">
        <v>44</v>
      </c>
      <c r="U38" s="24" t="s">
        <v>9</v>
      </c>
      <c r="V38" s="4">
        <v>87</v>
      </c>
      <c r="W38" s="23">
        <v>58</v>
      </c>
      <c r="X38" s="24" t="s">
        <v>9</v>
      </c>
      <c r="Y38" s="24">
        <f t="shared" si="5"/>
        <v>279</v>
      </c>
      <c r="Z38" s="25">
        <f t="shared" si="6"/>
        <v>55.8</v>
      </c>
    </row>
    <row r="39" spans="1:26" x14ac:dyDescent="0.25">
      <c r="A39" s="1">
        <v>12185561</v>
      </c>
      <c r="B39" s="1" t="s">
        <v>4</v>
      </c>
      <c r="C39" s="48" t="s">
        <v>77</v>
      </c>
      <c r="D39" s="4">
        <v>184</v>
      </c>
      <c r="E39" s="23">
        <v>57</v>
      </c>
      <c r="F39" s="24" t="s">
        <v>9</v>
      </c>
      <c r="G39" s="4"/>
      <c r="H39" s="23"/>
      <c r="I39" s="24"/>
      <c r="J39" s="4">
        <v>2</v>
      </c>
      <c r="K39" s="23">
        <v>79</v>
      </c>
      <c r="L39" s="24" t="s">
        <v>3</v>
      </c>
      <c r="M39" s="4"/>
      <c r="N39" s="23"/>
      <c r="O39" s="24"/>
      <c r="P39" s="4">
        <v>241</v>
      </c>
      <c r="Q39" s="23">
        <v>41</v>
      </c>
      <c r="R39" s="24" t="s">
        <v>9</v>
      </c>
      <c r="S39" s="4">
        <v>86</v>
      </c>
      <c r="T39" s="23">
        <v>45</v>
      </c>
      <c r="U39" s="24" t="s">
        <v>9</v>
      </c>
      <c r="V39" s="4">
        <v>87</v>
      </c>
      <c r="W39" s="23">
        <v>55</v>
      </c>
      <c r="X39" s="24" t="s">
        <v>9</v>
      </c>
      <c r="Y39" s="24">
        <f t="shared" si="5"/>
        <v>277</v>
      </c>
      <c r="Z39" s="25">
        <f t="shared" si="6"/>
        <v>55.4</v>
      </c>
    </row>
    <row r="40" spans="1:26" x14ac:dyDescent="0.25">
      <c r="A40" s="1">
        <v>12185562</v>
      </c>
      <c r="B40" s="1" t="s">
        <v>4</v>
      </c>
      <c r="C40" s="48" t="s">
        <v>78</v>
      </c>
      <c r="D40" s="4">
        <v>184</v>
      </c>
      <c r="E40" s="23">
        <v>77</v>
      </c>
      <c r="F40" s="24" t="s">
        <v>3</v>
      </c>
      <c r="G40" s="4"/>
      <c r="H40" s="23"/>
      <c r="I40" s="24"/>
      <c r="J40" s="4">
        <v>2</v>
      </c>
      <c r="K40" s="23">
        <v>68</v>
      </c>
      <c r="L40" s="24" t="s">
        <v>7</v>
      </c>
      <c r="M40" s="4"/>
      <c r="N40" s="23"/>
      <c r="O40" s="24"/>
      <c r="P40" s="4">
        <v>241</v>
      </c>
      <c r="Q40" s="23">
        <v>80</v>
      </c>
      <c r="R40" s="24" t="s">
        <v>5</v>
      </c>
      <c r="S40" s="4">
        <v>86</v>
      </c>
      <c r="T40" s="23">
        <v>55</v>
      </c>
      <c r="U40" s="24" t="s">
        <v>6</v>
      </c>
      <c r="V40" s="4">
        <v>87</v>
      </c>
      <c r="W40" s="23">
        <v>51</v>
      </c>
      <c r="X40" s="24" t="s">
        <v>9</v>
      </c>
      <c r="Y40" s="24">
        <f t="shared" si="5"/>
        <v>331</v>
      </c>
      <c r="Z40" s="25">
        <f t="shared" si="6"/>
        <v>66.2</v>
      </c>
    </row>
    <row r="41" spans="1:26" x14ac:dyDescent="0.25">
      <c r="A41" s="1">
        <v>12185563</v>
      </c>
      <c r="B41" s="1" t="s">
        <v>4</v>
      </c>
      <c r="C41" s="48" t="s">
        <v>79</v>
      </c>
      <c r="D41" s="4">
        <v>184</v>
      </c>
      <c r="E41" s="23">
        <v>65</v>
      </c>
      <c r="F41" s="24" t="s">
        <v>7</v>
      </c>
      <c r="G41" s="4"/>
      <c r="H41" s="23"/>
      <c r="I41" s="24"/>
      <c r="J41" s="4">
        <v>2</v>
      </c>
      <c r="K41" s="23">
        <v>72</v>
      </c>
      <c r="L41" s="24" t="s">
        <v>6</v>
      </c>
      <c r="M41" s="4"/>
      <c r="N41" s="23"/>
      <c r="O41" s="24"/>
      <c r="P41" s="4">
        <v>241</v>
      </c>
      <c r="Q41" s="23">
        <v>40</v>
      </c>
      <c r="R41" s="24" t="s">
        <v>9</v>
      </c>
      <c r="S41" s="4">
        <v>86</v>
      </c>
      <c r="T41" s="23">
        <v>37</v>
      </c>
      <c r="U41" s="24" t="s">
        <v>8</v>
      </c>
      <c r="V41" s="4">
        <v>87</v>
      </c>
      <c r="W41" s="23">
        <v>51</v>
      </c>
      <c r="X41" s="24" t="s">
        <v>9</v>
      </c>
      <c r="Y41" s="24">
        <f t="shared" si="5"/>
        <v>265</v>
      </c>
      <c r="Z41" s="25">
        <f t="shared" si="6"/>
        <v>53</v>
      </c>
    </row>
    <row r="42" spans="1:26" x14ac:dyDescent="0.25">
      <c r="A42" s="1">
        <v>12185564</v>
      </c>
      <c r="B42" s="1" t="s">
        <v>4</v>
      </c>
      <c r="C42" s="36" t="s">
        <v>80</v>
      </c>
      <c r="D42" s="4">
        <v>184</v>
      </c>
      <c r="E42" s="23">
        <v>77</v>
      </c>
      <c r="F42" s="24" t="s">
        <v>3</v>
      </c>
      <c r="G42" s="4">
        <v>122</v>
      </c>
      <c r="H42" s="23">
        <v>95</v>
      </c>
      <c r="I42" s="24" t="s">
        <v>1</v>
      </c>
      <c r="J42" s="4"/>
      <c r="K42" s="23"/>
      <c r="L42" s="24"/>
      <c r="M42" s="4"/>
      <c r="N42" s="23"/>
      <c r="O42" s="24"/>
      <c r="P42" s="4">
        <v>241</v>
      </c>
      <c r="Q42" s="23">
        <v>40</v>
      </c>
      <c r="R42" s="24" t="s">
        <v>9</v>
      </c>
      <c r="S42" s="4">
        <v>86</v>
      </c>
      <c r="T42" s="23">
        <v>43</v>
      </c>
      <c r="U42" s="24" t="s">
        <v>9</v>
      </c>
      <c r="V42" s="4">
        <v>87</v>
      </c>
      <c r="W42" s="23">
        <v>64</v>
      </c>
      <c r="X42" s="24" t="s">
        <v>7</v>
      </c>
      <c r="Y42" s="24">
        <f t="shared" si="5"/>
        <v>319</v>
      </c>
      <c r="Z42" s="25">
        <f t="shared" si="6"/>
        <v>63.8</v>
      </c>
    </row>
    <row r="43" spans="1:26" x14ac:dyDescent="0.25">
      <c r="A43" s="1">
        <v>12185565</v>
      </c>
      <c r="B43" s="1" t="s">
        <v>4</v>
      </c>
      <c r="C43" s="36" t="s">
        <v>81</v>
      </c>
      <c r="D43" s="4">
        <v>184</v>
      </c>
      <c r="E43" s="23">
        <v>80</v>
      </c>
      <c r="F43" s="24" t="s">
        <v>3</v>
      </c>
      <c r="G43" s="4"/>
      <c r="H43" s="23"/>
      <c r="I43" s="24"/>
      <c r="J43" s="4">
        <v>2</v>
      </c>
      <c r="K43" s="23">
        <v>59</v>
      </c>
      <c r="L43" s="24" t="s">
        <v>9</v>
      </c>
      <c r="M43" s="4"/>
      <c r="N43" s="23"/>
      <c r="O43" s="24"/>
      <c r="P43" s="4">
        <v>241</v>
      </c>
      <c r="Q43" s="23">
        <v>47</v>
      </c>
      <c r="R43" s="24" t="s">
        <v>7</v>
      </c>
      <c r="S43" s="4">
        <v>86</v>
      </c>
      <c r="T43" s="23">
        <v>53</v>
      </c>
      <c r="U43" s="24" t="s">
        <v>6</v>
      </c>
      <c r="V43" s="4">
        <v>87</v>
      </c>
      <c r="W43" s="23">
        <v>69</v>
      </c>
      <c r="X43" s="24" t="s">
        <v>6</v>
      </c>
      <c r="Y43" s="24">
        <f t="shared" si="5"/>
        <v>308</v>
      </c>
      <c r="Z43" s="25">
        <f t="shared" si="6"/>
        <v>61.6</v>
      </c>
    </row>
    <row r="44" spans="1:26" x14ac:dyDescent="0.25">
      <c r="A44" s="1">
        <v>12185566</v>
      </c>
      <c r="B44" s="1" t="s">
        <v>4</v>
      </c>
      <c r="C44" s="36" t="s">
        <v>82</v>
      </c>
      <c r="D44" s="4">
        <v>184</v>
      </c>
      <c r="E44" s="23">
        <v>68</v>
      </c>
      <c r="F44" s="24" t="s">
        <v>7</v>
      </c>
      <c r="G44" s="4"/>
      <c r="H44" s="23"/>
      <c r="I44" s="24"/>
      <c r="J44" s="4">
        <v>2</v>
      </c>
      <c r="K44" s="23">
        <v>68</v>
      </c>
      <c r="L44" s="24" t="s">
        <v>7</v>
      </c>
      <c r="M44" s="4"/>
      <c r="N44" s="23"/>
      <c r="O44" s="24"/>
      <c r="P44" s="4">
        <v>241</v>
      </c>
      <c r="Q44" s="23">
        <v>45</v>
      </c>
      <c r="R44" s="24" t="s">
        <v>7</v>
      </c>
      <c r="S44" s="4">
        <v>86</v>
      </c>
      <c r="T44" s="23">
        <v>39</v>
      </c>
      <c r="U44" s="24" t="s">
        <v>8</v>
      </c>
      <c r="V44" s="4">
        <v>87</v>
      </c>
      <c r="W44" s="23">
        <v>57</v>
      </c>
      <c r="X44" s="24" t="s">
        <v>9</v>
      </c>
      <c r="Y44" s="24">
        <f t="shared" si="5"/>
        <v>277</v>
      </c>
      <c r="Z44" s="25">
        <f t="shared" si="6"/>
        <v>55.4</v>
      </c>
    </row>
    <row r="45" spans="1:26" x14ac:dyDescent="0.25">
      <c r="A45" s="1">
        <v>12185567</v>
      </c>
      <c r="B45" s="1" t="s">
        <v>4</v>
      </c>
      <c r="C45" s="36" t="s">
        <v>83</v>
      </c>
      <c r="D45" s="4">
        <v>184</v>
      </c>
      <c r="E45" s="23">
        <v>68</v>
      </c>
      <c r="F45" s="24" t="s">
        <v>7</v>
      </c>
      <c r="G45" s="4"/>
      <c r="H45" s="23"/>
      <c r="I45" s="24"/>
      <c r="J45" s="4">
        <v>2</v>
      </c>
      <c r="K45" s="23">
        <v>59</v>
      </c>
      <c r="L45" s="24" t="s">
        <v>9</v>
      </c>
      <c r="M45" s="4"/>
      <c r="N45" s="23"/>
      <c r="O45" s="24"/>
      <c r="P45" s="4">
        <v>241</v>
      </c>
      <c r="Q45" s="23">
        <v>40</v>
      </c>
      <c r="R45" s="24" t="s">
        <v>9</v>
      </c>
      <c r="S45" s="4">
        <v>86</v>
      </c>
      <c r="T45" s="23">
        <v>50</v>
      </c>
      <c r="U45" s="24" t="s">
        <v>7</v>
      </c>
      <c r="V45" s="4">
        <v>87</v>
      </c>
      <c r="W45" s="23">
        <v>56</v>
      </c>
      <c r="X45" s="24" t="s">
        <v>9</v>
      </c>
      <c r="Y45" s="24">
        <f t="shared" si="5"/>
        <v>273</v>
      </c>
      <c r="Z45" s="25">
        <f t="shared" si="6"/>
        <v>54.6</v>
      </c>
    </row>
    <row r="46" spans="1:26" x14ac:dyDescent="0.25">
      <c r="A46" s="1">
        <v>12185568</v>
      </c>
      <c r="B46" s="1" t="s">
        <v>4</v>
      </c>
      <c r="C46" s="36" t="s">
        <v>84</v>
      </c>
      <c r="D46" s="4">
        <v>184</v>
      </c>
      <c r="E46" s="23">
        <v>63</v>
      </c>
      <c r="F46" s="24" t="s">
        <v>7</v>
      </c>
      <c r="G46" s="4"/>
      <c r="H46" s="23"/>
      <c r="I46" s="24"/>
      <c r="J46" s="4">
        <v>2</v>
      </c>
      <c r="K46" s="23">
        <v>70</v>
      </c>
      <c r="L46" s="24" t="s">
        <v>6</v>
      </c>
      <c r="M46" s="4"/>
      <c r="N46" s="23"/>
      <c r="O46" s="24"/>
      <c r="P46" s="4">
        <v>241</v>
      </c>
      <c r="Q46" s="23">
        <v>40</v>
      </c>
      <c r="R46" s="24" t="s">
        <v>9</v>
      </c>
      <c r="S46" s="4">
        <v>86</v>
      </c>
      <c r="T46" s="23">
        <v>46</v>
      </c>
      <c r="U46" s="24" t="s">
        <v>7</v>
      </c>
      <c r="V46" s="4">
        <v>87</v>
      </c>
      <c r="W46" s="23">
        <v>53</v>
      </c>
      <c r="X46" s="24" t="s">
        <v>9</v>
      </c>
      <c r="Y46" s="24">
        <f t="shared" si="5"/>
        <v>272</v>
      </c>
      <c r="Z46" s="25">
        <f t="shared" si="6"/>
        <v>54.4</v>
      </c>
    </row>
    <row r="47" spans="1:26" x14ac:dyDescent="0.25">
      <c r="A47" s="1">
        <v>12185569</v>
      </c>
      <c r="B47" s="1" t="s">
        <v>4</v>
      </c>
      <c r="C47" s="36" t="s">
        <v>85</v>
      </c>
      <c r="D47" s="4">
        <v>184</v>
      </c>
      <c r="E47" s="23">
        <v>68</v>
      </c>
      <c r="F47" s="24" t="s">
        <v>7</v>
      </c>
      <c r="G47" s="4"/>
      <c r="H47" s="23"/>
      <c r="I47" s="24"/>
      <c r="J47" s="4">
        <v>2</v>
      </c>
      <c r="K47" s="23">
        <v>55</v>
      </c>
      <c r="L47" s="24" t="s">
        <v>9</v>
      </c>
      <c r="M47" s="4"/>
      <c r="N47" s="23"/>
      <c r="O47" s="24"/>
      <c r="P47" s="4">
        <v>241</v>
      </c>
      <c r="Q47" s="23">
        <v>44</v>
      </c>
      <c r="R47" s="24" t="s">
        <v>9</v>
      </c>
      <c r="S47" s="4">
        <v>86</v>
      </c>
      <c r="T47" s="23">
        <v>39</v>
      </c>
      <c r="U47" s="24" t="s">
        <v>8</v>
      </c>
      <c r="V47" s="4">
        <v>87</v>
      </c>
      <c r="W47" s="23">
        <v>57</v>
      </c>
      <c r="X47" s="24" t="s">
        <v>9</v>
      </c>
      <c r="Y47" s="24">
        <f t="shared" si="5"/>
        <v>263</v>
      </c>
      <c r="Z47" s="25">
        <f t="shared" si="6"/>
        <v>52.6</v>
      </c>
    </row>
    <row r="48" spans="1:26" x14ac:dyDescent="0.25">
      <c r="A48" s="1">
        <v>12185570</v>
      </c>
      <c r="B48" s="1" t="s">
        <v>4</v>
      </c>
      <c r="C48" s="36" t="s">
        <v>86</v>
      </c>
      <c r="D48" s="4">
        <v>184</v>
      </c>
      <c r="E48" s="23">
        <v>58</v>
      </c>
      <c r="F48" s="24" t="s">
        <v>9</v>
      </c>
      <c r="G48" s="4"/>
      <c r="H48" s="23"/>
      <c r="I48" s="24"/>
      <c r="J48" s="4">
        <v>2</v>
      </c>
      <c r="K48" s="23">
        <v>78</v>
      </c>
      <c r="L48" s="24" t="s">
        <v>3</v>
      </c>
      <c r="M48" s="4"/>
      <c r="N48" s="23"/>
      <c r="O48" s="24"/>
      <c r="P48" s="4">
        <v>241</v>
      </c>
      <c r="Q48" s="23">
        <v>42</v>
      </c>
      <c r="R48" s="24" t="s">
        <v>9</v>
      </c>
      <c r="S48" s="4">
        <v>86</v>
      </c>
      <c r="T48" s="23">
        <v>37</v>
      </c>
      <c r="U48" s="24" t="s">
        <v>8</v>
      </c>
      <c r="V48" s="4">
        <v>87</v>
      </c>
      <c r="W48" s="23">
        <v>53</v>
      </c>
      <c r="X48" s="24" t="s">
        <v>9</v>
      </c>
      <c r="Y48" s="24">
        <f t="shared" si="5"/>
        <v>268</v>
      </c>
      <c r="Z48" s="25">
        <f t="shared" si="6"/>
        <v>53.6</v>
      </c>
    </row>
    <row r="49" spans="1:26" x14ac:dyDescent="0.25">
      <c r="A49" s="1">
        <v>12185571</v>
      </c>
      <c r="B49" s="1" t="s">
        <v>4</v>
      </c>
      <c r="C49" s="36" t="s">
        <v>87</v>
      </c>
      <c r="D49" s="4">
        <v>184</v>
      </c>
      <c r="E49" s="23">
        <v>54</v>
      </c>
      <c r="F49" s="24" t="s">
        <v>9</v>
      </c>
      <c r="G49" s="4"/>
      <c r="H49" s="23"/>
      <c r="I49" s="24"/>
      <c r="J49" s="4">
        <v>2</v>
      </c>
      <c r="K49" s="23">
        <v>43</v>
      </c>
      <c r="L49" s="24" t="s">
        <v>8</v>
      </c>
      <c r="M49" s="4"/>
      <c r="N49" s="23"/>
      <c r="O49" s="24"/>
      <c r="P49" s="4">
        <v>241</v>
      </c>
      <c r="Q49" s="23">
        <v>40</v>
      </c>
      <c r="R49" s="24" t="s">
        <v>9</v>
      </c>
      <c r="S49" s="4">
        <v>86</v>
      </c>
      <c r="T49" s="23">
        <v>37</v>
      </c>
      <c r="U49" s="24" t="s">
        <v>8</v>
      </c>
      <c r="V49" s="4">
        <v>87</v>
      </c>
      <c r="W49" s="23">
        <v>43</v>
      </c>
      <c r="X49" s="24" t="s">
        <v>8</v>
      </c>
      <c r="Y49" s="24">
        <f t="shared" si="5"/>
        <v>217</v>
      </c>
      <c r="Z49" s="25">
        <f t="shared" si="6"/>
        <v>43.4</v>
      </c>
    </row>
    <row r="50" spans="1:26" x14ac:dyDescent="0.25">
      <c r="A50" s="1">
        <v>12185572</v>
      </c>
      <c r="B50" s="1" t="s">
        <v>4</v>
      </c>
      <c r="C50" s="48" t="s">
        <v>88</v>
      </c>
      <c r="D50" s="4">
        <v>184</v>
      </c>
      <c r="E50" s="23">
        <v>68</v>
      </c>
      <c r="F50" s="24" t="s">
        <v>7</v>
      </c>
      <c r="G50" s="4"/>
      <c r="H50" s="23"/>
      <c r="I50" s="24"/>
      <c r="J50" s="4">
        <v>2</v>
      </c>
      <c r="K50" s="23">
        <v>70</v>
      </c>
      <c r="L50" s="24" t="s">
        <v>6</v>
      </c>
      <c r="M50" s="4"/>
      <c r="N50" s="23"/>
      <c r="O50" s="24"/>
      <c r="P50" s="4">
        <v>241</v>
      </c>
      <c r="Q50" s="23">
        <v>46</v>
      </c>
      <c r="R50" s="24" t="s">
        <v>7</v>
      </c>
      <c r="S50" s="4">
        <v>86</v>
      </c>
      <c r="T50" s="23">
        <v>41</v>
      </c>
      <c r="U50" s="24" t="s">
        <v>9</v>
      </c>
      <c r="V50" s="4">
        <v>87</v>
      </c>
      <c r="W50" s="23">
        <v>54</v>
      </c>
      <c r="X50" s="24" t="s">
        <v>9</v>
      </c>
      <c r="Y50" s="24">
        <f t="shared" si="5"/>
        <v>279</v>
      </c>
      <c r="Z50" s="25">
        <f t="shared" si="6"/>
        <v>55.8</v>
      </c>
    </row>
    <row r="51" spans="1:26" x14ac:dyDescent="0.25">
      <c r="A51" s="13"/>
      <c r="B51" s="13"/>
      <c r="C51" s="5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7"/>
    </row>
    <row r="52" spans="1:26" x14ac:dyDescent="0.25">
      <c r="A52" s="13"/>
      <c r="B52" s="13"/>
      <c r="C52" s="5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7"/>
    </row>
    <row r="53" spans="1:26" x14ac:dyDescent="0.25">
      <c r="A53" s="13"/>
      <c r="B53" s="13"/>
      <c r="C53" s="5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7"/>
    </row>
    <row r="54" spans="1:26" x14ac:dyDescent="0.25">
      <c r="A54" s="13"/>
      <c r="B54" s="13"/>
      <c r="C54" s="5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7"/>
    </row>
    <row r="55" spans="1:26" x14ac:dyDescent="0.25">
      <c r="A55" s="13"/>
      <c r="B55" s="13"/>
      <c r="C55" s="5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7"/>
    </row>
    <row r="56" spans="1:26" x14ac:dyDescent="0.25">
      <c r="A56" s="13"/>
      <c r="B56" s="13"/>
      <c r="C56" s="5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7"/>
    </row>
    <row r="57" spans="1:26" x14ac:dyDescent="0.25">
      <c r="A57" s="13"/>
      <c r="B57" s="13"/>
      <c r="C57" s="5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7"/>
    </row>
    <row r="58" spans="1:26" x14ac:dyDescent="0.25">
      <c r="A58" s="13"/>
      <c r="B58" s="13"/>
      <c r="C58" s="56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57"/>
    </row>
    <row r="59" spans="1:26" ht="15.75" x14ac:dyDescent="0.25">
      <c r="A59" s="13"/>
      <c r="B59" s="13"/>
      <c r="C59" s="13"/>
      <c r="D59" s="14"/>
      <c r="E59" s="15"/>
      <c r="F59" s="26"/>
      <c r="G59" s="14"/>
      <c r="H59" s="15"/>
      <c r="I59" s="15"/>
      <c r="J59" s="14"/>
      <c r="K59" s="15"/>
      <c r="L59" s="15"/>
      <c r="M59" s="14"/>
      <c r="N59" s="15"/>
      <c r="O59" s="15"/>
      <c r="P59" s="14"/>
      <c r="Q59" s="15"/>
      <c r="R59" s="15"/>
      <c r="S59" s="14"/>
      <c r="T59" s="15"/>
      <c r="U59" s="15"/>
      <c r="V59" s="14"/>
      <c r="W59" s="15"/>
      <c r="X59" s="15"/>
      <c r="Y59" s="14"/>
      <c r="Z59" s="14"/>
    </row>
    <row r="60" spans="1:26" ht="26.25" x14ac:dyDescent="0.4">
      <c r="A60" s="13"/>
      <c r="B60" s="13"/>
      <c r="C60" s="13"/>
      <c r="D60" s="16"/>
      <c r="E60" s="18"/>
      <c r="F60" s="27"/>
      <c r="G60" s="19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6"/>
      <c r="W60" s="16"/>
      <c r="X60" s="16"/>
      <c r="Y60" s="18"/>
      <c r="Z60" s="18"/>
    </row>
    <row r="61" spans="1:26" ht="18.75" x14ac:dyDescent="0.3">
      <c r="A61" s="13"/>
      <c r="B61" s="13"/>
      <c r="C61" s="13"/>
      <c r="D61" s="20"/>
      <c r="E61" s="20"/>
      <c r="F61" s="28"/>
      <c r="G61" s="21"/>
      <c r="H61" s="21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16"/>
      <c r="W61" s="16"/>
      <c r="X61" s="16"/>
      <c r="Y61" s="18"/>
      <c r="Z61" s="18"/>
    </row>
    <row r="62" spans="1:26" ht="15.75" x14ac:dyDescent="0.25">
      <c r="A62" s="13"/>
      <c r="B62" s="13"/>
      <c r="C62" s="13"/>
      <c r="D62" s="14"/>
      <c r="E62" s="15"/>
      <c r="F62" s="26"/>
      <c r="G62" s="14"/>
      <c r="H62" s="15"/>
      <c r="I62" s="15"/>
      <c r="J62" s="14"/>
      <c r="K62" s="15"/>
      <c r="L62" s="15"/>
      <c r="M62" s="14"/>
      <c r="N62" s="15"/>
      <c r="O62" s="15"/>
      <c r="P62" s="14"/>
      <c r="Q62" s="15"/>
      <c r="R62" s="15"/>
      <c r="S62" s="14"/>
      <c r="T62" s="15"/>
      <c r="U62" s="15"/>
      <c r="V62" s="16"/>
      <c r="W62" s="16"/>
      <c r="X62" s="16"/>
      <c r="Y62" s="18"/>
      <c r="Z62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19" sqref="J19"/>
    </sheetView>
  </sheetViews>
  <sheetFormatPr defaultRowHeight="15" x14ac:dyDescent="0.25"/>
  <cols>
    <col min="1" max="1" width="11.85546875" customWidth="1"/>
    <col min="2" max="2" width="13.7109375" customWidth="1"/>
  </cols>
  <sheetData>
    <row r="1" spans="1:11" ht="18.75" x14ac:dyDescent="0.3">
      <c r="A1" s="83" t="s">
        <v>27</v>
      </c>
      <c r="B1" s="83"/>
      <c r="C1" s="83"/>
      <c r="D1" s="83"/>
      <c r="E1" s="83"/>
    </row>
    <row r="2" spans="1:11" ht="18.75" x14ac:dyDescent="0.3">
      <c r="A2" s="83" t="s">
        <v>28</v>
      </c>
      <c r="B2" s="83"/>
      <c r="C2" s="83"/>
      <c r="D2" s="83"/>
      <c r="E2" s="83"/>
    </row>
    <row r="3" spans="1:11" ht="18.75" x14ac:dyDescent="0.3">
      <c r="A3" s="83" t="s">
        <v>94</v>
      </c>
      <c r="B3" s="83"/>
      <c r="C3" s="83"/>
      <c r="D3" s="83"/>
      <c r="E3" s="83"/>
    </row>
    <row r="4" spans="1:11" x14ac:dyDescent="0.25">
      <c r="A4" s="84"/>
      <c r="D4" s="34"/>
      <c r="E4" s="68"/>
    </row>
    <row r="5" spans="1:11" x14ac:dyDescent="0.25">
      <c r="A5" s="84"/>
      <c r="D5" s="34"/>
      <c r="E5" s="68"/>
    </row>
    <row r="6" spans="1:11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</row>
    <row r="7" spans="1:11" ht="45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1" ht="45" x14ac:dyDescent="0.25">
      <c r="A8" s="59" t="s">
        <v>93</v>
      </c>
      <c r="B8" s="61">
        <v>1</v>
      </c>
      <c r="C8" s="61">
        <v>4</v>
      </c>
      <c r="D8" s="61">
        <v>2</v>
      </c>
      <c r="E8" s="61">
        <v>5</v>
      </c>
      <c r="F8" s="61">
        <v>5</v>
      </c>
      <c r="G8" s="61">
        <v>14</v>
      </c>
      <c r="H8" s="61">
        <v>18</v>
      </c>
      <c r="I8" s="61">
        <v>0</v>
      </c>
      <c r="J8" s="61">
        <v>0</v>
      </c>
      <c r="K8" s="61">
        <f>SUM(B8:J8)</f>
        <v>49</v>
      </c>
    </row>
    <row r="9" spans="1:1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x14ac:dyDescent="0.25">
      <c r="A10" s="45" t="s">
        <v>31</v>
      </c>
      <c r="B10" s="45">
        <f>B7*B8</f>
        <v>8</v>
      </c>
      <c r="C10" s="45">
        <f t="shared" ref="C10:J10" si="0">C7*C8</f>
        <v>28</v>
      </c>
      <c r="D10" s="45">
        <f t="shared" si="0"/>
        <v>12</v>
      </c>
      <c r="E10" s="45">
        <f t="shared" si="0"/>
        <v>25</v>
      </c>
      <c r="F10" s="45">
        <f t="shared" si="0"/>
        <v>20</v>
      </c>
      <c r="G10" s="45">
        <f t="shared" si="0"/>
        <v>42</v>
      </c>
      <c r="H10" s="45">
        <f t="shared" si="0"/>
        <v>36</v>
      </c>
      <c r="I10" s="45">
        <f t="shared" si="0"/>
        <v>0</v>
      </c>
      <c r="J10" s="45">
        <f t="shared" si="0"/>
        <v>0</v>
      </c>
      <c r="K10" s="45">
        <f>SUM(B10:J10)</f>
        <v>171</v>
      </c>
    </row>
    <row r="12" spans="1:11" x14ac:dyDescent="0.25">
      <c r="A12" s="81" t="s">
        <v>33</v>
      </c>
      <c r="B12" s="82">
        <f>SUM(K10*100)/(8*K8)</f>
        <v>43.622448979591837</v>
      </c>
    </row>
    <row r="13" spans="1:11" x14ac:dyDescent="0.25">
      <c r="A13" s="81"/>
      <c r="B13" s="82"/>
    </row>
    <row r="14" spans="1:11" x14ac:dyDescent="0.25">
      <c r="A14" s="81"/>
      <c r="B14" s="82"/>
    </row>
    <row r="16" spans="1:11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18</v>
      </c>
      <c r="E17" s="11">
        <v>19</v>
      </c>
      <c r="F17" s="11">
        <v>6</v>
      </c>
      <c r="G17" s="11">
        <v>5</v>
      </c>
      <c r="H17" s="11">
        <v>1</v>
      </c>
      <c r="I17" s="11">
        <f>SUM(D17:H17)</f>
        <v>49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E1"/>
    </sheetView>
  </sheetViews>
  <sheetFormatPr defaultRowHeight="15" x14ac:dyDescent="0.25"/>
  <cols>
    <col min="1" max="1" width="20.42578125" customWidth="1"/>
    <col min="2" max="2" width="10.7109375" customWidth="1"/>
    <col min="4" max="4" width="17.42578125" customWidth="1"/>
    <col min="5" max="5" width="13.85546875" customWidth="1"/>
    <col min="6" max="6" width="14" customWidth="1"/>
    <col min="7" max="7" width="14.42578125" customWidth="1"/>
    <col min="8" max="8" width="15.85546875" customWidth="1"/>
  </cols>
  <sheetData>
    <row r="1" spans="1:14" ht="18.75" x14ac:dyDescent="0.3">
      <c r="A1" s="83" t="s">
        <v>27</v>
      </c>
      <c r="B1" s="83"/>
      <c r="C1" s="83"/>
      <c r="D1" s="83"/>
      <c r="E1" s="83"/>
    </row>
    <row r="2" spans="1:14" ht="18.75" x14ac:dyDescent="0.3">
      <c r="A2" s="83" t="s">
        <v>28</v>
      </c>
      <c r="B2" s="83"/>
      <c r="C2" s="83"/>
      <c r="D2" s="83"/>
      <c r="E2" s="83"/>
    </row>
    <row r="3" spans="1:14" ht="18.75" x14ac:dyDescent="0.3">
      <c r="A3" s="83" t="s">
        <v>94</v>
      </c>
      <c r="B3" s="83"/>
      <c r="C3" s="83"/>
      <c r="D3" s="83"/>
      <c r="E3" s="83"/>
    </row>
    <row r="4" spans="1:14" x14ac:dyDescent="0.25">
      <c r="A4" s="84"/>
      <c r="D4" s="34"/>
      <c r="E4" s="47"/>
    </row>
    <row r="5" spans="1:14" x14ac:dyDescent="0.25">
      <c r="A5" s="84"/>
      <c r="D5" s="34"/>
      <c r="E5" s="47"/>
    </row>
    <row r="6" spans="1:14" ht="15.75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  <c r="L6" s="15"/>
      <c r="M6" s="15"/>
      <c r="N6" s="15"/>
    </row>
    <row r="7" spans="1:14" ht="19.5" customHeight="1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4" ht="18.75" customHeight="1" x14ac:dyDescent="0.25">
      <c r="A8" s="59" t="s">
        <v>93</v>
      </c>
      <c r="B8" s="61">
        <v>1</v>
      </c>
      <c r="C8" s="61">
        <v>8</v>
      </c>
      <c r="D8" s="61">
        <v>3</v>
      </c>
      <c r="E8" s="61">
        <v>8</v>
      </c>
      <c r="F8" s="61">
        <v>1</v>
      </c>
      <c r="G8" s="61">
        <v>18</v>
      </c>
      <c r="H8" s="61">
        <v>10</v>
      </c>
      <c r="I8" s="61">
        <v>0</v>
      </c>
      <c r="J8" s="61">
        <v>0</v>
      </c>
      <c r="K8" s="61">
        <f>SUM(B8:J8)</f>
        <v>49</v>
      </c>
    </row>
    <row r="9" spans="1:14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4" x14ac:dyDescent="0.25">
      <c r="A10" s="45" t="s">
        <v>31</v>
      </c>
      <c r="B10" s="45">
        <f>B7*B8</f>
        <v>8</v>
      </c>
      <c r="C10" s="45">
        <f t="shared" ref="C10:J10" si="0">C7*C8</f>
        <v>56</v>
      </c>
      <c r="D10" s="45">
        <f t="shared" si="0"/>
        <v>18</v>
      </c>
      <c r="E10" s="45">
        <f t="shared" si="0"/>
        <v>40</v>
      </c>
      <c r="F10" s="45">
        <f t="shared" si="0"/>
        <v>4</v>
      </c>
      <c r="G10" s="45">
        <f t="shared" si="0"/>
        <v>54</v>
      </c>
      <c r="H10" s="45">
        <f t="shared" si="0"/>
        <v>20</v>
      </c>
      <c r="I10" s="45">
        <f t="shared" si="0"/>
        <v>0</v>
      </c>
      <c r="J10" s="45">
        <f t="shared" si="0"/>
        <v>0</v>
      </c>
      <c r="K10" s="45">
        <f>SUM(B10:J10)</f>
        <v>200</v>
      </c>
    </row>
    <row r="12" spans="1:14" x14ac:dyDescent="0.25">
      <c r="A12" s="81" t="s">
        <v>33</v>
      </c>
      <c r="B12" s="82">
        <f>SUM(K10*100)/(8*K8)</f>
        <v>51.020408163265309</v>
      </c>
    </row>
    <row r="13" spans="1:14" x14ac:dyDescent="0.25">
      <c r="A13" s="81"/>
      <c r="B13" s="82"/>
    </row>
    <row r="14" spans="1:14" x14ac:dyDescent="0.25">
      <c r="A14" s="81"/>
      <c r="B14" s="82"/>
    </row>
    <row r="16" spans="1:14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18" x14ac:dyDescent="0.25">
      <c r="A17" s="78" t="s">
        <v>30</v>
      </c>
      <c r="B17" s="79"/>
      <c r="C17" s="80"/>
      <c r="D17" s="11">
        <v>0</v>
      </c>
      <c r="E17" s="11">
        <v>8</v>
      </c>
      <c r="F17" s="11">
        <v>21</v>
      </c>
      <c r="G17" s="11">
        <v>19</v>
      </c>
      <c r="H17" s="11">
        <v>1</v>
      </c>
      <c r="I17" s="11">
        <f>SUM(D17:H17)</f>
        <v>49</v>
      </c>
    </row>
    <row r="21" spans="1:18" x14ac:dyDescent="0.25">
      <c r="I21" s="46"/>
      <c r="K21" s="46"/>
      <c r="L21" s="46"/>
      <c r="N21" s="46"/>
      <c r="O21" s="46"/>
      <c r="Q21" s="46"/>
      <c r="R21" s="46"/>
    </row>
  </sheetData>
  <mergeCells count="8">
    <mergeCell ref="A17:C17"/>
    <mergeCell ref="A12:A14"/>
    <mergeCell ref="B12:B14"/>
    <mergeCell ref="A16:C16"/>
    <mergeCell ref="A1:E1"/>
    <mergeCell ref="A2:E2"/>
    <mergeCell ref="A3:E3"/>
    <mergeCell ref="A4: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E1"/>
    </sheetView>
  </sheetViews>
  <sheetFormatPr defaultRowHeight="15" x14ac:dyDescent="0.25"/>
  <cols>
    <col min="1" max="1" width="12.85546875" customWidth="1"/>
    <col min="2" max="2" width="13.85546875" customWidth="1"/>
    <col min="4" max="4" width="10.5703125" customWidth="1"/>
    <col min="5" max="5" width="11.28515625" customWidth="1"/>
    <col min="6" max="6" width="13.42578125" customWidth="1"/>
    <col min="7" max="7" width="12.42578125" customWidth="1"/>
    <col min="8" max="8" width="15.5703125" customWidth="1"/>
  </cols>
  <sheetData>
    <row r="1" spans="1:11" ht="18.75" x14ac:dyDescent="0.3">
      <c r="A1" s="83" t="s">
        <v>27</v>
      </c>
      <c r="B1" s="83"/>
      <c r="C1" s="83"/>
      <c r="D1" s="83"/>
      <c r="E1" s="83"/>
    </row>
    <row r="2" spans="1:11" ht="18.75" x14ac:dyDescent="0.3">
      <c r="A2" s="83" t="s">
        <v>28</v>
      </c>
      <c r="B2" s="83"/>
      <c r="C2" s="83"/>
      <c r="D2" s="83"/>
      <c r="E2" s="83"/>
    </row>
    <row r="3" spans="1:11" ht="18.75" x14ac:dyDescent="0.3">
      <c r="A3" s="83" t="s">
        <v>94</v>
      </c>
      <c r="B3" s="83"/>
      <c r="C3" s="83"/>
      <c r="D3" s="83"/>
      <c r="E3" s="83"/>
    </row>
    <row r="4" spans="1:11" x14ac:dyDescent="0.25">
      <c r="A4" s="84"/>
      <c r="D4" s="34"/>
      <c r="E4" s="47"/>
    </row>
    <row r="5" spans="1:11" x14ac:dyDescent="0.25">
      <c r="A5" s="84"/>
      <c r="D5" s="34"/>
      <c r="E5" s="47"/>
    </row>
    <row r="6" spans="1:11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</row>
    <row r="7" spans="1:11" ht="30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1" ht="30" x14ac:dyDescent="0.25">
      <c r="A8" s="59" t="s">
        <v>93</v>
      </c>
      <c r="B8" s="61">
        <v>6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f>SUM(B8:J8)</f>
        <v>6</v>
      </c>
    </row>
    <row r="9" spans="1:1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x14ac:dyDescent="0.25">
      <c r="A10" s="45" t="s">
        <v>31</v>
      </c>
      <c r="B10" s="45">
        <f>B7*B8</f>
        <v>48</v>
      </c>
      <c r="C10" s="45">
        <f t="shared" ref="C10:J10" si="0">C7*C8</f>
        <v>0</v>
      </c>
      <c r="D10" s="45">
        <f t="shared" si="0"/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>SUM(B10:J10)</f>
        <v>48</v>
      </c>
    </row>
    <row r="12" spans="1:11" x14ac:dyDescent="0.25">
      <c r="A12" s="81" t="s">
        <v>33</v>
      </c>
      <c r="B12" s="82">
        <f>SUM(K10*100)/(8*K8)</f>
        <v>100</v>
      </c>
    </row>
    <row r="13" spans="1:11" x14ac:dyDescent="0.25">
      <c r="A13" s="81"/>
      <c r="B13" s="82"/>
    </row>
    <row r="14" spans="1:11" x14ac:dyDescent="0.25">
      <c r="A14" s="81"/>
      <c r="B14" s="82"/>
    </row>
    <row r="16" spans="1:11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0</v>
      </c>
      <c r="E17" s="11">
        <v>0</v>
      </c>
      <c r="F17" s="11">
        <v>0</v>
      </c>
      <c r="G17" s="11">
        <v>0</v>
      </c>
      <c r="H17" s="11">
        <v>6</v>
      </c>
      <c r="I17" s="11">
        <f>SUM(D17:H17)</f>
        <v>6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E1"/>
    </sheetView>
  </sheetViews>
  <sheetFormatPr defaultRowHeight="15" x14ac:dyDescent="0.25"/>
  <cols>
    <col min="1" max="1" width="16.42578125" customWidth="1"/>
    <col min="2" max="2" width="13.28515625" customWidth="1"/>
    <col min="4" max="4" width="12.5703125" customWidth="1"/>
    <col min="5" max="6" width="13.28515625" customWidth="1"/>
    <col min="7" max="7" width="13.42578125" customWidth="1"/>
    <col min="8" max="8" width="16" customWidth="1"/>
  </cols>
  <sheetData>
    <row r="1" spans="1:12" ht="18.75" x14ac:dyDescent="0.3">
      <c r="A1" s="83" t="s">
        <v>27</v>
      </c>
      <c r="B1" s="83"/>
      <c r="C1" s="83"/>
      <c r="D1" s="83"/>
      <c r="E1" s="83"/>
    </row>
    <row r="2" spans="1:12" ht="18.75" x14ac:dyDescent="0.3">
      <c r="A2" s="83" t="s">
        <v>28</v>
      </c>
      <c r="B2" s="83"/>
      <c r="C2" s="83"/>
      <c r="D2" s="83"/>
      <c r="E2" s="83"/>
    </row>
    <row r="3" spans="1:12" ht="18.75" x14ac:dyDescent="0.3">
      <c r="A3" s="83" t="s">
        <v>94</v>
      </c>
      <c r="B3" s="83"/>
      <c r="C3" s="83"/>
      <c r="D3" s="83"/>
      <c r="E3" s="83"/>
    </row>
    <row r="4" spans="1:12" x14ac:dyDescent="0.25">
      <c r="A4" s="84"/>
      <c r="D4" s="34"/>
      <c r="E4" s="47"/>
    </row>
    <row r="5" spans="1:12" x14ac:dyDescent="0.25">
      <c r="A5" s="84"/>
      <c r="D5" s="34"/>
      <c r="E5" s="47"/>
    </row>
    <row r="6" spans="1:12" ht="15.75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  <c r="L6" s="15"/>
    </row>
    <row r="7" spans="1:12" ht="30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2" ht="30" x14ac:dyDescent="0.25">
      <c r="A8" s="59" t="s">
        <v>93</v>
      </c>
      <c r="B8" s="61">
        <v>5</v>
      </c>
      <c r="C8" s="61">
        <v>3</v>
      </c>
      <c r="D8" s="61">
        <v>2</v>
      </c>
      <c r="E8" s="61">
        <v>2</v>
      </c>
      <c r="F8" s="61">
        <v>5</v>
      </c>
      <c r="G8" s="61">
        <v>8</v>
      </c>
      <c r="H8" s="61">
        <v>15</v>
      </c>
      <c r="I8" s="61">
        <v>9</v>
      </c>
      <c r="J8" s="61">
        <v>0</v>
      </c>
      <c r="K8" s="61">
        <f>SUM(B8:J8)</f>
        <v>49</v>
      </c>
    </row>
    <row r="9" spans="1:1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x14ac:dyDescent="0.25">
      <c r="A10" s="45" t="s">
        <v>31</v>
      </c>
      <c r="B10" s="45">
        <f>B7*B8</f>
        <v>40</v>
      </c>
      <c r="C10" s="45">
        <f t="shared" ref="C10:J10" si="0">C7*C8</f>
        <v>21</v>
      </c>
      <c r="D10" s="45">
        <f t="shared" si="0"/>
        <v>12</v>
      </c>
      <c r="E10" s="45">
        <f t="shared" si="0"/>
        <v>10</v>
      </c>
      <c r="F10" s="45">
        <f t="shared" si="0"/>
        <v>20</v>
      </c>
      <c r="G10" s="45">
        <f t="shared" si="0"/>
        <v>24</v>
      </c>
      <c r="H10" s="45">
        <f t="shared" si="0"/>
        <v>30</v>
      </c>
      <c r="I10" s="45">
        <f t="shared" si="0"/>
        <v>9</v>
      </c>
      <c r="J10" s="45">
        <f t="shared" si="0"/>
        <v>0</v>
      </c>
      <c r="K10" s="45">
        <f>SUM(B10:J10)</f>
        <v>166</v>
      </c>
    </row>
    <row r="12" spans="1:12" x14ac:dyDescent="0.25">
      <c r="A12" s="81" t="s">
        <v>33</v>
      </c>
      <c r="B12" s="82">
        <f>SUM(K10*100)/(8*K8)</f>
        <v>42.346938775510203</v>
      </c>
    </row>
    <row r="13" spans="1:12" x14ac:dyDescent="0.25">
      <c r="A13" s="81"/>
      <c r="B13" s="82"/>
    </row>
    <row r="14" spans="1:12" x14ac:dyDescent="0.25">
      <c r="A14" s="81"/>
      <c r="B14" s="82"/>
    </row>
    <row r="16" spans="1:12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23</v>
      </c>
      <c r="E17" s="11">
        <v>14</v>
      </c>
      <c r="F17" s="11">
        <v>2</v>
      </c>
      <c r="G17" s="11">
        <v>9</v>
      </c>
      <c r="H17" s="11">
        <v>1</v>
      </c>
      <c r="I17" s="11">
        <f>SUM(D17:H17)</f>
        <v>49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20" sqref="I20"/>
    </sheetView>
  </sheetViews>
  <sheetFormatPr defaultRowHeight="15" x14ac:dyDescent="0.25"/>
  <cols>
    <col min="1" max="1" width="14.28515625" customWidth="1"/>
    <col min="2" max="2" width="12.7109375" customWidth="1"/>
    <col min="4" max="4" width="13.5703125" customWidth="1"/>
    <col min="5" max="5" width="13" customWidth="1"/>
    <col min="6" max="6" width="13.42578125" customWidth="1"/>
    <col min="7" max="7" width="15.28515625" customWidth="1"/>
    <col min="8" max="8" width="14.42578125" customWidth="1"/>
  </cols>
  <sheetData>
    <row r="1" spans="1:12" ht="18.75" x14ac:dyDescent="0.3">
      <c r="A1" s="83" t="s">
        <v>27</v>
      </c>
      <c r="B1" s="83"/>
      <c r="C1" s="83"/>
      <c r="D1" s="83"/>
      <c r="E1" s="83"/>
    </row>
    <row r="2" spans="1:12" ht="18.75" x14ac:dyDescent="0.3">
      <c r="A2" s="83" t="s">
        <v>28</v>
      </c>
      <c r="B2" s="83"/>
      <c r="C2" s="83"/>
      <c r="D2" s="83"/>
      <c r="E2" s="83"/>
    </row>
    <row r="3" spans="1:12" ht="18.75" x14ac:dyDescent="0.3">
      <c r="A3" s="83" t="s">
        <v>94</v>
      </c>
      <c r="B3" s="83"/>
      <c r="C3" s="83"/>
      <c r="D3" s="83"/>
      <c r="E3" s="83"/>
    </row>
    <row r="4" spans="1:12" x14ac:dyDescent="0.25">
      <c r="A4" s="84"/>
      <c r="D4" s="34"/>
      <c r="E4" s="47"/>
    </row>
    <row r="5" spans="1:12" x14ac:dyDescent="0.25">
      <c r="A5" s="84"/>
      <c r="D5" s="34"/>
      <c r="E5" s="47"/>
    </row>
    <row r="6" spans="1:12" ht="15.75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  <c r="L6" s="15"/>
    </row>
    <row r="7" spans="1:12" ht="30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1"/>
    </row>
    <row r="8" spans="1:12" ht="30" x14ac:dyDescent="0.25">
      <c r="A8" s="59" t="s">
        <v>93</v>
      </c>
      <c r="B8" s="61">
        <v>5</v>
      </c>
      <c r="C8" s="61">
        <v>3</v>
      </c>
      <c r="D8" s="61">
        <v>3</v>
      </c>
      <c r="E8" s="61">
        <v>6</v>
      </c>
      <c r="F8" s="61">
        <v>8</v>
      </c>
      <c r="G8" s="61">
        <v>5</v>
      </c>
      <c r="H8" s="61">
        <v>17</v>
      </c>
      <c r="I8" s="61">
        <v>2</v>
      </c>
      <c r="J8" s="61">
        <v>0</v>
      </c>
      <c r="K8" s="61">
        <f>SUM(B8:J8)</f>
        <v>49</v>
      </c>
    </row>
    <row r="9" spans="1:1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x14ac:dyDescent="0.25">
      <c r="A10" s="45" t="s">
        <v>31</v>
      </c>
      <c r="B10" s="45">
        <f>B7*B8</f>
        <v>40</v>
      </c>
      <c r="C10" s="45">
        <f t="shared" ref="C10:J10" si="0">C7*C8</f>
        <v>21</v>
      </c>
      <c r="D10" s="45">
        <f t="shared" si="0"/>
        <v>18</v>
      </c>
      <c r="E10" s="45">
        <f t="shared" si="0"/>
        <v>30</v>
      </c>
      <c r="F10" s="45">
        <f t="shared" si="0"/>
        <v>32</v>
      </c>
      <c r="G10" s="45">
        <f t="shared" si="0"/>
        <v>15</v>
      </c>
      <c r="H10" s="45">
        <f t="shared" si="0"/>
        <v>34</v>
      </c>
      <c r="I10" s="45">
        <f t="shared" si="0"/>
        <v>2</v>
      </c>
      <c r="J10" s="45">
        <f t="shared" si="0"/>
        <v>0</v>
      </c>
      <c r="K10" s="45">
        <f>SUM(B10:J10)</f>
        <v>192</v>
      </c>
    </row>
    <row r="12" spans="1:12" x14ac:dyDescent="0.25">
      <c r="A12" s="81" t="s">
        <v>33</v>
      </c>
      <c r="B12" s="82">
        <f>SUM(K10*100)/(8*K8)</f>
        <v>48.979591836734691</v>
      </c>
    </row>
    <row r="13" spans="1:12" x14ac:dyDescent="0.25">
      <c r="A13" s="81"/>
      <c r="B13" s="82"/>
    </row>
    <row r="14" spans="1:12" x14ac:dyDescent="0.25">
      <c r="A14" s="81"/>
      <c r="B14" s="82"/>
    </row>
    <row r="16" spans="1:12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0</v>
      </c>
      <c r="E17" s="11">
        <v>8</v>
      </c>
      <c r="F17" s="11">
        <v>21</v>
      </c>
      <c r="G17" s="11">
        <v>19</v>
      </c>
      <c r="H17" s="11">
        <v>1</v>
      </c>
      <c r="I17" s="11">
        <f>SUM(D17:H17)</f>
        <v>49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sqref="A1:E1"/>
    </sheetView>
  </sheetViews>
  <sheetFormatPr defaultRowHeight="15" x14ac:dyDescent="0.25"/>
  <cols>
    <col min="1" max="1" width="17.42578125" customWidth="1"/>
    <col min="2" max="2" width="13.85546875" customWidth="1"/>
    <col min="4" max="4" width="11.140625" customWidth="1"/>
    <col min="5" max="5" width="11.28515625" customWidth="1"/>
    <col min="6" max="6" width="12.28515625" customWidth="1"/>
    <col min="7" max="7" width="11" customWidth="1"/>
    <col min="8" max="8" width="14.5703125" customWidth="1"/>
  </cols>
  <sheetData>
    <row r="1" spans="1:12" ht="18.75" x14ac:dyDescent="0.3">
      <c r="A1" s="83" t="s">
        <v>27</v>
      </c>
      <c r="B1" s="83"/>
      <c r="C1" s="83"/>
      <c r="D1" s="83"/>
      <c r="E1" s="83"/>
    </row>
    <row r="2" spans="1:12" ht="18.75" x14ac:dyDescent="0.3">
      <c r="A2" s="83" t="s">
        <v>28</v>
      </c>
      <c r="B2" s="83"/>
      <c r="C2" s="83"/>
      <c r="D2" s="83"/>
      <c r="E2" s="83"/>
    </row>
    <row r="3" spans="1:12" ht="18.75" x14ac:dyDescent="0.3">
      <c r="A3" s="83" t="s">
        <v>94</v>
      </c>
      <c r="B3" s="83"/>
      <c r="C3" s="83"/>
      <c r="D3" s="83"/>
      <c r="E3" s="83"/>
    </row>
    <row r="4" spans="1:12" x14ac:dyDescent="0.25">
      <c r="A4" s="84"/>
      <c r="D4" s="34"/>
      <c r="E4" s="47"/>
    </row>
    <row r="5" spans="1:12" x14ac:dyDescent="0.25">
      <c r="A5" s="84"/>
      <c r="D5" s="34"/>
      <c r="E5" s="47"/>
    </row>
    <row r="6" spans="1:12" ht="15.75" x14ac:dyDescent="0.25">
      <c r="A6" s="58" t="s">
        <v>29</v>
      </c>
      <c r="B6" s="45" t="s">
        <v>1</v>
      </c>
      <c r="C6" s="45" t="s">
        <v>5</v>
      </c>
      <c r="D6" s="45" t="s">
        <v>2</v>
      </c>
      <c r="E6" s="45" t="s">
        <v>3</v>
      </c>
      <c r="F6" s="45" t="s">
        <v>6</v>
      </c>
      <c r="G6" s="45" t="s">
        <v>7</v>
      </c>
      <c r="H6" s="45" t="s">
        <v>9</v>
      </c>
      <c r="I6" s="45" t="s">
        <v>8</v>
      </c>
      <c r="J6" s="45" t="s">
        <v>32</v>
      </c>
      <c r="K6" s="45" t="s">
        <v>19</v>
      </c>
      <c r="L6" s="15"/>
    </row>
    <row r="7" spans="1:12" ht="24" customHeight="1" x14ac:dyDescent="0.25">
      <c r="A7" s="59" t="s">
        <v>92</v>
      </c>
      <c r="B7" s="61">
        <v>8</v>
      </c>
      <c r="C7" s="61">
        <v>7</v>
      </c>
      <c r="D7" s="61">
        <v>6</v>
      </c>
      <c r="E7" s="61">
        <v>5</v>
      </c>
      <c r="F7" s="61">
        <v>4</v>
      </c>
      <c r="G7" s="61">
        <v>3</v>
      </c>
      <c r="H7" s="61">
        <v>2</v>
      </c>
      <c r="I7" s="61">
        <v>1</v>
      </c>
      <c r="J7" s="61">
        <v>0</v>
      </c>
      <c r="K7" s="60"/>
    </row>
    <row r="8" spans="1:12" ht="28.5" customHeight="1" x14ac:dyDescent="0.25">
      <c r="A8" s="59" t="s">
        <v>93</v>
      </c>
      <c r="B8" s="61">
        <v>5</v>
      </c>
      <c r="C8" s="61">
        <v>11</v>
      </c>
      <c r="D8" s="61">
        <v>0</v>
      </c>
      <c r="E8" s="61">
        <v>11</v>
      </c>
      <c r="F8" s="61">
        <v>5</v>
      </c>
      <c r="G8" s="61">
        <v>7</v>
      </c>
      <c r="H8" s="61">
        <v>3</v>
      </c>
      <c r="I8" s="61">
        <v>1</v>
      </c>
      <c r="J8" s="61">
        <v>0</v>
      </c>
      <c r="K8" s="61">
        <f>SUM(B8:J8)</f>
        <v>43</v>
      </c>
    </row>
    <row r="9" spans="1:1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x14ac:dyDescent="0.25">
      <c r="A10" s="45" t="s">
        <v>31</v>
      </c>
      <c r="B10" s="45">
        <f>B7*B8</f>
        <v>40</v>
      </c>
      <c r="C10" s="45">
        <f t="shared" ref="C10:J10" si="0">C7*C8</f>
        <v>77</v>
      </c>
      <c r="D10" s="45">
        <f t="shared" si="0"/>
        <v>0</v>
      </c>
      <c r="E10" s="45">
        <f t="shared" si="0"/>
        <v>55</v>
      </c>
      <c r="F10" s="45">
        <f t="shared" si="0"/>
        <v>20</v>
      </c>
      <c r="G10" s="45">
        <f t="shared" si="0"/>
        <v>21</v>
      </c>
      <c r="H10" s="45">
        <f t="shared" si="0"/>
        <v>6</v>
      </c>
      <c r="I10" s="45">
        <f t="shared" si="0"/>
        <v>1</v>
      </c>
      <c r="J10" s="45">
        <f t="shared" si="0"/>
        <v>0</v>
      </c>
      <c r="K10" s="45">
        <f>SUM(B10:J10)</f>
        <v>220</v>
      </c>
    </row>
    <row r="12" spans="1:12" x14ac:dyDescent="0.25">
      <c r="A12" s="81" t="s">
        <v>33</v>
      </c>
      <c r="B12" s="82">
        <f>SUM(K10*100)/(8*K8)</f>
        <v>63.953488372093027</v>
      </c>
    </row>
    <row r="13" spans="1:12" x14ac:dyDescent="0.25">
      <c r="A13" s="81"/>
      <c r="B13" s="82"/>
    </row>
    <row r="14" spans="1:12" x14ac:dyDescent="0.25">
      <c r="A14" s="81"/>
      <c r="B14" s="82"/>
    </row>
    <row r="16" spans="1:12" ht="15.75" x14ac:dyDescent="0.25">
      <c r="A16" s="69" t="s">
        <v>34</v>
      </c>
      <c r="B16" s="69"/>
      <c r="C16" s="69"/>
      <c r="D16" s="45" t="s">
        <v>35</v>
      </c>
      <c r="E16" s="45" t="s">
        <v>36</v>
      </c>
      <c r="F16" s="45" t="s">
        <v>37</v>
      </c>
      <c r="G16" s="45" t="s">
        <v>95</v>
      </c>
      <c r="H16" s="45" t="s">
        <v>96</v>
      </c>
      <c r="I16" s="30" t="s">
        <v>19</v>
      </c>
    </row>
    <row r="17" spans="1:9" x14ac:dyDescent="0.25">
      <c r="A17" s="78" t="s">
        <v>30</v>
      </c>
      <c r="B17" s="79"/>
      <c r="C17" s="80"/>
      <c r="D17" s="11">
        <v>1</v>
      </c>
      <c r="E17" s="11">
        <v>3</v>
      </c>
      <c r="F17" s="11">
        <v>12</v>
      </c>
      <c r="G17" s="11">
        <v>19</v>
      </c>
      <c r="H17" s="11">
        <v>8</v>
      </c>
      <c r="I17" s="11">
        <f>SUM(D17:H17)</f>
        <v>43</v>
      </c>
    </row>
  </sheetData>
  <mergeCells count="8">
    <mergeCell ref="A16:C16"/>
    <mergeCell ref="A17:C17"/>
    <mergeCell ref="A1:E1"/>
    <mergeCell ref="A2:E2"/>
    <mergeCell ref="A3:E3"/>
    <mergeCell ref="A4:A5"/>
    <mergeCell ref="A12:A14"/>
    <mergeCell ref="B12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SCHOOL RESULT</vt:lpstr>
      <vt:lpstr>TOPPERS</vt:lpstr>
      <vt:lpstr>RANGE</vt:lpstr>
      <vt:lpstr>MATHS(041+241)</vt:lpstr>
      <vt:lpstr>ENGLISH(184)</vt:lpstr>
      <vt:lpstr>SANSKRIT(122)</vt:lpstr>
      <vt:lpstr>SCIENCE(086)</vt:lpstr>
      <vt:lpstr>S.ST.(087)</vt:lpstr>
      <vt:lpstr>HINDI(002)</vt:lpstr>
      <vt:lpstr>MATHS STANDARD(041)</vt:lpstr>
      <vt:lpstr>MATHS BASIC(241)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2021-08-04T03:43:54Z</dcterms:modified>
</cp:coreProperties>
</file>